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5195" windowHeight="8805" activeTab="0"/>
  </bookViews>
  <sheets>
    <sheet name="ZARZADZANIE_ZP" sheetId="1" r:id="rId1"/>
    <sheet name="ZARZADZANIE_ZJSiR" sheetId="2" r:id="rId2"/>
    <sheet name="ZARZADZANIE_ZGTiH" sheetId="3" r:id="rId3"/>
  </sheets>
  <definedNames/>
  <calcPr fullCalcOnLoad="1"/>
</workbook>
</file>

<file path=xl/sharedStrings.xml><?xml version="1.0" encoding="utf-8"?>
<sst xmlns="http://schemas.openxmlformats.org/spreadsheetml/2006/main" count="544" uniqueCount="130">
  <si>
    <t>Łączna liczba godzin w programie studenta</t>
  </si>
  <si>
    <t>Ogółem</t>
  </si>
  <si>
    <t>Przedmiot</t>
  </si>
  <si>
    <t>Punkty ECTS</t>
  </si>
  <si>
    <t>Godziny dydaktyczne</t>
  </si>
  <si>
    <t>Uwagi</t>
  </si>
  <si>
    <t>Egzam.</t>
  </si>
  <si>
    <t>W</t>
  </si>
  <si>
    <t>Ć</t>
  </si>
  <si>
    <t>L</t>
  </si>
  <si>
    <t>RAZEM</t>
  </si>
  <si>
    <t>Lp.</t>
  </si>
  <si>
    <t>udział %</t>
  </si>
  <si>
    <t>wykłady</t>
  </si>
  <si>
    <t>ćwiczenia</t>
  </si>
  <si>
    <t>laboratoria</t>
  </si>
  <si>
    <t>%</t>
  </si>
  <si>
    <t>Wykład do wyboru*</t>
  </si>
  <si>
    <t>Razem godziny w semestrze</t>
  </si>
  <si>
    <t>Treści podstawowe</t>
  </si>
  <si>
    <t>Treści kierunkowe</t>
  </si>
  <si>
    <t>Razem</t>
  </si>
  <si>
    <t>Przedmioty specjalnościowe</t>
  </si>
  <si>
    <t>w</t>
  </si>
  <si>
    <t>ćw.</t>
  </si>
  <si>
    <t>lab.</t>
  </si>
  <si>
    <t>Studia niestacjonarne II stopnia</t>
  </si>
  <si>
    <t>Makroekonomia II</t>
  </si>
  <si>
    <t>Prognozowanie procesów gospodarczych</t>
  </si>
  <si>
    <t>Rachunkowość zarządcza</t>
  </si>
  <si>
    <t>Seminarium magisterskie</t>
  </si>
  <si>
    <t>Finanse menedżerskie</t>
  </si>
  <si>
    <t xml:space="preserve">Rok I </t>
  </si>
  <si>
    <t>Logistyka</t>
  </si>
  <si>
    <t>Rok II</t>
  </si>
  <si>
    <t>Ekonomia menedżerska</t>
  </si>
  <si>
    <t>Logika</t>
  </si>
  <si>
    <t>Badania preferencji</t>
  </si>
  <si>
    <t>* student wybiera jeden wykład w semestrze</t>
  </si>
  <si>
    <t>Prawo cywilne</t>
  </si>
  <si>
    <t>Statystyka matematyczna</t>
  </si>
  <si>
    <t>Koncepcje zarządzania</t>
  </si>
  <si>
    <t>Przedsiębiorczość</t>
  </si>
  <si>
    <t>Badania operacyjne</t>
  </si>
  <si>
    <t>Marketing międzynarodowy</t>
  </si>
  <si>
    <t>Rynek kapitałowy i finansowy</t>
  </si>
  <si>
    <t>Etyka w zarządzaniu</t>
  </si>
  <si>
    <t>Negocjacje</t>
  </si>
  <si>
    <t>Standardy kształcenia dla kierunku Zarządzanie</t>
  </si>
  <si>
    <t>Psychologia w zarządzaniu</t>
  </si>
  <si>
    <t>Zarządzanie procesami</t>
  </si>
  <si>
    <t>Zarządzanie strategiczne</t>
  </si>
  <si>
    <t>min.godz</t>
  </si>
  <si>
    <t>min. ECTS</t>
  </si>
  <si>
    <t>Kierunek: ZARZĄDZANIE</t>
  </si>
  <si>
    <t>Specjalność: Zarządzanie Przedsiębiorstwem</t>
  </si>
  <si>
    <t>Specjalność: Zarządzanie Gospodarką Turystyczną i Hotelarstwem</t>
  </si>
  <si>
    <t>1, 2</t>
  </si>
  <si>
    <t>3, 4</t>
  </si>
  <si>
    <t>PK</t>
  </si>
  <si>
    <t>PS</t>
  </si>
  <si>
    <t>Do wyboru (co najmniej 30%)</t>
  </si>
  <si>
    <t>13b</t>
  </si>
  <si>
    <t>13a</t>
  </si>
  <si>
    <t>do wyboru z pary 13a i 13b</t>
  </si>
  <si>
    <t>a</t>
  </si>
  <si>
    <t>b</t>
  </si>
  <si>
    <t>Zarządzanie Przedsiębiorstwem (średnia)</t>
  </si>
  <si>
    <t>RAZEM (a)</t>
  </si>
  <si>
    <t>Razem godziny w semestrze (a)</t>
  </si>
  <si>
    <t>RAZEM (b)</t>
  </si>
  <si>
    <t>Razem godziny w semestrze (b)</t>
  </si>
  <si>
    <t>Zarządzanie Gospodarką Turystyczną i Hotelarstwem (a)</t>
  </si>
  <si>
    <t>Zarządzanie Gospodarką Turystyczną i Hotelarstwem (b)</t>
  </si>
  <si>
    <t>Zarządzanie Gospodarką Turystyczną i Hotelarstwem (średnia)</t>
  </si>
  <si>
    <t>Zarządzanie Przedsiębiorstwem (a)</t>
  </si>
  <si>
    <t>Zarządzanie Przedsiębiorstwem (b)</t>
  </si>
  <si>
    <t>Nadzór korporacyjny</t>
  </si>
  <si>
    <t>Organizacja i kierowanie zespołem</t>
  </si>
  <si>
    <t>Analiza i planowanie projektów</t>
  </si>
  <si>
    <t>Społeczne uwarunkowania rozwoju przedsiębiorstw</t>
  </si>
  <si>
    <t>Wycena wartości przedsiębiorstw</t>
  </si>
  <si>
    <t>Analiza i gry strategiczne</t>
  </si>
  <si>
    <t>Controlling</t>
  </si>
  <si>
    <t>Budżetowanie inwestycji</t>
  </si>
  <si>
    <t>Zachowania konsumenckie na rynku turystycznym</t>
  </si>
  <si>
    <t>Marketing w turystyce</t>
  </si>
  <si>
    <t>Konkurencyjność regionów turystycznych</t>
  </si>
  <si>
    <t>Psychologia i socjologia w turystyce lub Turystyka a ochrona środowiska</t>
  </si>
  <si>
    <t>Elementy prawa turystycznego w UE</t>
  </si>
  <si>
    <t>Organizacja usług transportu turystycznego</t>
  </si>
  <si>
    <t>Zarządzanie inwestycjami turystycznymi</t>
  </si>
  <si>
    <t>Zarządzanie gospodarką turystyczną w regionie</t>
  </si>
  <si>
    <t>Marketing partnerski</t>
  </si>
  <si>
    <t>Plan studiów na rok akad. 2012/2013</t>
  </si>
  <si>
    <t>Zintegrowana odpowiedzialność organizacji</t>
  </si>
  <si>
    <t>Modele doskonalenia organizacji</t>
  </si>
  <si>
    <t>Zarządzanie ryzykiem i ciągłością działania w organizacji</t>
  </si>
  <si>
    <t>Zarządzanie bezpieczeństwem informacji</t>
  </si>
  <si>
    <t>Zarządzanie dokumentacją środowiskową</t>
  </si>
  <si>
    <t>Zarządzanie kryzysowe w administracji publicznej</t>
  </si>
  <si>
    <t>Zarządzanie jakością i bezpieczeństwem żywności</t>
  </si>
  <si>
    <t>Efektywność działalności środowiskowej</t>
  </si>
  <si>
    <t>Menedżer zarządzania jakością, środowiskiem i ryzykiem</t>
  </si>
  <si>
    <t>Zarządzanie ryzykiem środowiskowym i bezpieczeństwem pracy</t>
  </si>
  <si>
    <t>Specjalność: Zarządzanie Jakością, Środowiskiem i Ryzykiem</t>
  </si>
  <si>
    <t>Zarządzanie Jakością, Środowiskiem i Ryzykiem (a)</t>
  </si>
  <si>
    <t>Zarządzanie Jakością, Środowiskiem i Ryzykiem (b)</t>
  </si>
  <si>
    <t>Zarządzanie Jakością, Środowiskiem i Ryzykiem (średnia)</t>
  </si>
  <si>
    <t>Zal. przedm. w semestrze</t>
  </si>
  <si>
    <t>Zal. z oceną</t>
  </si>
  <si>
    <t>Zal. bez oceny</t>
  </si>
  <si>
    <t>S1</t>
  </si>
  <si>
    <t>S2</t>
  </si>
  <si>
    <t>Ogółem w roku</t>
  </si>
  <si>
    <t>S3</t>
  </si>
  <si>
    <t>S4</t>
  </si>
  <si>
    <t>ECTS - przedmioty na kierunku</t>
  </si>
  <si>
    <t>ECTS - przedmioty na specjalności</t>
  </si>
  <si>
    <t>Specjalność</t>
  </si>
  <si>
    <t>Przedmiot do wyboru</t>
  </si>
  <si>
    <t>Plan studiów na rok akad. 2011/2012</t>
  </si>
  <si>
    <t>RAZEM ECTS (100+20)</t>
  </si>
  <si>
    <t>ECTS - przedmioty na kierunku (100)</t>
  </si>
  <si>
    <t>ECTS - przedmioty na specjalności (20)</t>
  </si>
  <si>
    <t>Godz.</t>
  </si>
  <si>
    <t>Wykład do wyboru</t>
  </si>
  <si>
    <t>Przedmiot do wyboru (specjalność)</t>
  </si>
  <si>
    <t>Wydział Ekonomii, Zarządzania i Turystyki</t>
  </si>
  <si>
    <t>Załącznik do Uchwały Rady Wydziału nr 25/2012 z dnia 30.03.2012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</si>
</sst>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5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 CE"/>
      <family val="0"/>
    </font>
    <font>
      <sz val="8"/>
      <name val="Arial CE"/>
      <family val="0"/>
    </font>
    <font>
      <sz val="10"/>
      <color indexed="10"/>
      <name val="Arial CE"/>
      <family val="0"/>
    </font>
    <font>
      <sz val="10"/>
      <color indexed="17"/>
      <name val="Arial CE"/>
      <family val="0"/>
    </font>
    <font>
      <sz val="10"/>
      <color indexed="60"/>
      <name val="Arial CE"/>
      <family val="0"/>
    </font>
    <font>
      <b/>
      <sz val="12"/>
      <name val="Arial CE"/>
      <family val="0"/>
    </font>
    <font>
      <sz val="9"/>
      <name val="Arial CE"/>
      <family val="0"/>
    </font>
    <font>
      <b/>
      <i/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4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B0F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12" xfId="0" applyFont="1" applyFill="1" applyBorder="1" applyAlignment="1">
      <alignment/>
    </xf>
    <xf numFmtId="1" fontId="0" fillId="0" borderId="12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5" fillId="0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2" xfId="0" applyFill="1" applyBorder="1" applyAlignment="1">
      <alignment horizontal="left"/>
    </xf>
    <xf numFmtId="164" fontId="0" fillId="0" borderId="0" xfId="52" applyNumberFormat="1" applyFont="1" applyAlignment="1">
      <alignment/>
    </xf>
    <xf numFmtId="16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12" xfId="0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8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horizontal="center" vertical="center"/>
    </xf>
    <xf numFmtId="1" fontId="0" fillId="33" borderId="12" xfId="0" applyNumberFormat="1" applyFill="1" applyBorder="1" applyAlignment="1">
      <alignment horizontal="center" vertical="center"/>
    </xf>
    <xf numFmtId="0" fontId="0" fillId="33" borderId="12" xfId="0" applyFill="1" applyBorder="1" applyAlignment="1">
      <alignment wrapText="1"/>
    </xf>
    <xf numFmtId="0" fontId="0" fillId="33" borderId="13" xfId="0" applyFill="1" applyBorder="1" applyAlignment="1">
      <alignment horizontal="center" vertical="center"/>
    </xf>
    <xf numFmtId="0" fontId="0" fillId="33" borderId="12" xfId="0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5" fillId="0" borderId="17" xfId="0" applyFont="1" applyFill="1" applyBorder="1" applyAlignment="1">
      <alignment horizontal="center"/>
    </xf>
    <xf numFmtId="0" fontId="0" fillId="0" borderId="12" xfId="0" applyFill="1" applyBorder="1" applyAlignment="1">
      <alignment shrinkToFit="1"/>
    </xf>
    <xf numFmtId="0" fontId="0" fillId="0" borderId="12" xfId="0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1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44" fillId="0" borderId="0" xfId="0" applyFont="1" applyFill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13" xfId="0" applyFill="1" applyBorder="1" applyAlignment="1">
      <alignment horizontal="center" vertical="center"/>
    </xf>
    <xf numFmtId="0" fontId="0" fillId="0" borderId="12" xfId="0" applyFill="1" applyBorder="1" applyAlignment="1">
      <alignment horizontal="left" wrapText="1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9" fillId="0" borderId="12" xfId="0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33" borderId="12" xfId="0" applyFill="1" applyBorder="1" applyAlignment="1">
      <alignment vertical="center" wrapText="1"/>
    </xf>
    <xf numFmtId="0" fontId="0" fillId="0" borderId="12" xfId="0" applyFill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2" fillId="0" borderId="12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0" xfId="0" applyFont="1" applyFill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9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.375" style="0" customWidth="1"/>
    <col min="2" max="2" width="34.75390625" style="0" customWidth="1"/>
    <col min="3" max="6" width="7.25390625" style="0" customWidth="1"/>
    <col min="7" max="8" width="3.75390625" style="0" customWidth="1"/>
    <col min="9" max="10" width="7.75390625" style="0" customWidth="1"/>
    <col min="11" max="15" width="5.75390625" style="0" customWidth="1"/>
    <col min="16" max="16" width="20.75390625" style="0" customWidth="1"/>
    <col min="17" max="17" width="10.25390625" style="0" bestFit="1" customWidth="1"/>
  </cols>
  <sheetData>
    <row r="1" s="54" customFormat="1" ht="15.75">
      <c r="A1" s="54" t="s">
        <v>129</v>
      </c>
    </row>
    <row r="2" spans="4:10" ht="12.75">
      <c r="D2" s="60" t="s">
        <v>65</v>
      </c>
      <c r="E2" s="60" t="s">
        <v>66</v>
      </c>
      <c r="F2" s="60"/>
      <c r="G2" s="60"/>
      <c r="H2" s="60"/>
      <c r="I2" s="60" t="s">
        <v>65</v>
      </c>
      <c r="J2" s="60" t="s">
        <v>66</v>
      </c>
    </row>
    <row r="3" spans="2:9" ht="12.75">
      <c r="B3" s="13" t="s">
        <v>121</v>
      </c>
      <c r="D3" s="18" t="s">
        <v>12</v>
      </c>
      <c r="E3" s="18" t="s">
        <v>12</v>
      </c>
      <c r="F3" s="18" t="s">
        <v>0</v>
      </c>
      <c r="G3" s="18"/>
      <c r="H3" s="18"/>
      <c r="I3" s="18"/>
    </row>
    <row r="4" spans="2:10" ht="12.75">
      <c r="B4" t="s">
        <v>128</v>
      </c>
      <c r="D4" s="44">
        <f>I4/I7</f>
        <v>0.5406976744186046</v>
      </c>
      <c r="E4" s="44">
        <f>J4/J7</f>
        <v>0.5406976744186046</v>
      </c>
      <c r="F4" s="18" t="s">
        <v>13</v>
      </c>
      <c r="G4" s="18"/>
      <c r="H4" s="18"/>
      <c r="I4" s="18">
        <f>J31+M31</f>
        <v>186</v>
      </c>
      <c r="J4" s="18">
        <f>J33+M33</f>
        <v>186</v>
      </c>
    </row>
    <row r="5" spans="2:10" ht="12.75">
      <c r="B5" t="s">
        <v>26</v>
      </c>
      <c r="D5" s="44">
        <f>I5/I7</f>
        <v>0.3372093023255814</v>
      </c>
      <c r="E5" s="44">
        <f>J5/J7</f>
        <v>0.32558139534883723</v>
      </c>
      <c r="F5" s="18" t="s">
        <v>14</v>
      </c>
      <c r="G5" s="18"/>
      <c r="H5" s="18"/>
      <c r="I5" s="18">
        <f>K31+N31</f>
        <v>116</v>
      </c>
      <c r="J5" s="18">
        <f>K33+N33</f>
        <v>112</v>
      </c>
    </row>
    <row r="6" spans="2:10" ht="12.75">
      <c r="B6" t="s">
        <v>32</v>
      </c>
      <c r="D6" s="44">
        <f>I6/I7</f>
        <v>0.12209302325581395</v>
      </c>
      <c r="E6" s="44">
        <f>J6/J7</f>
        <v>0.13372093023255813</v>
      </c>
      <c r="F6" s="18" t="s">
        <v>15</v>
      </c>
      <c r="G6" s="18"/>
      <c r="H6" s="18"/>
      <c r="I6" s="18">
        <f>L31+O31</f>
        <v>42</v>
      </c>
      <c r="J6" s="18">
        <f>L33+O33</f>
        <v>46</v>
      </c>
    </row>
    <row r="7" spans="2:10" ht="12.75">
      <c r="B7" t="s">
        <v>54</v>
      </c>
      <c r="D7" s="44">
        <f>SUM(D4:D6)</f>
        <v>1</v>
      </c>
      <c r="E7" s="44">
        <f>SUM(E4:E6)</f>
        <v>1</v>
      </c>
      <c r="F7" s="18" t="s">
        <v>1</v>
      </c>
      <c r="G7" s="18"/>
      <c r="H7" s="18"/>
      <c r="I7" s="18">
        <f>SUM(I4:I6)</f>
        <v>344</v>
      </c>
      <c r="J7" s="18">
        <f>SUM(J4:J6)</f>
        <v>344</v>
      </c>
    </row>
    <row r="8" ht="12.75">
      <c r="B8" t="s">
        <v>55</v>
      </c>
    </row>
    <row r="9" spans="1:16" ht="12.75">
      <c r="A9" s="117" t="s">
        <v>11</v>
      </c>
      <c r="B9" s="117" t="s">
        <v>2</v>
      </c>
      <c r="C9" s="119" t="s">
        <v>109</v>
      </c>
      <c r="D9" s="119"/>
      <c r="E9" s="119"/>
      <c r="F9" s="130" t="s">
        <v>3</v>
      </c>
      <c r="G9" s="131"/>
      <c r="H9" s="132"/>
      <c r="I9" s="120" t="s">
        <v>4</v>
      </c>
      <c r="J9" s="121"/>
      <c r="K9" s="121"/>
      <c r="L9" s="121"/>
      <c r="M9" s="121"/>
      <c r="N9" s="121"/>
      <c r="O9" s="122"/>
      <c r="P9" s="109" t="s">
        <v>5</v>
      </c>
    </row>
    <row r="10" spans="1:16" ht="12.75">
      <c r="A10" s="117"/>
      <c r="B10" s="118"/>
      <c r="C10" s="112" t="s">
        <v>6</v>
      </c>
      <c r="D10" s="123" t="s">
        <v>110</v>
      </c>
      <c r="E10" s="123" t="s">
        <v>111</v>
      </c>
      <c r="F10" s="112" t="s">
        <v>21</v>
      </c>
      <c r="G10" s="112" t="s">
        <v>112</v>
      </c>
      <c r="H10" s="112" t="s">
        <v>113</v>
      </c>
      <c r="I10" s="123" t="s">
        <v>114</v>
      </c>
      <c r="J10" s="114" t="s">
        <v>112</v>
      </c>
      <c r="K10" s="115"/>
      <c r="L10" s="116"/>
      <c r="M10" s="114" t="s">
        <v>113</v>
      </c>
      <c r="N10" s="115"/>
      <c r="O10" s="116"/>
      <c r="P10" s="110"/>
    </row>
    <row r="11" spans="1:16" ht="12.75">
      <c r="A11" s="117"/>
      <c r="B11" s="118"/>
      <c r="C11" s="113"/>
      <c r="D11" s="124"/>
      <c r="E11" s="124"/>
      <c r="F11" s="113"/>
      <c r="G11" s="113"/>
      <c r="H11" s="113"/>
      <c r="I11" s="124"/>
      <c r="J11" s="2" t="s">
        <v>7</v>
      </c>
      <c r="K11" s="4" t="s">
        <v>8</v>
      </c>
      <c r="L11" s="4" t="s">
        <v>9</v>
      </c>
      <c r="M11" s="4" t="s">
        <v>7</v>
      </c>
      <c r="N11" s="4" t="s">
        <v>8</v>
      </c>
      <c r="O11" s="4" t="s">
        <v>9</v>
      </c>
      <c r="P11" s="111"/>
    </row>
    <row r="12" spans="1:16" ht="12.75">
      <c r="A12" s="104">
        <v>1</v>
      </c>
      <c r="B12" s="37" t="s">
        <v>27</v>
      </c>
      <c r="C12" s="38">
        <v>1</v>
      </c>
      <c r="D12" s="38">
        <v>1</v>
      </c>
      <c r="E12" s="27"/>
      <c r="F12" s="36">
        <f>G12+H12</f>
        <v>5</v>
      </c>
      <c r="G12" s="78">
        <v>5</v>
      </c>
      <c r="H12" s="78"/>
      <c r="I12" s="25">
        <v>30</v>
      </c>
      <c r="J12" s="36">
        <v>15</v>
      </c>
      <c r="K12" s="26">
        <v>15</v>
      </c>
      <c r="L12" s="26">
        <v>0</v>
      </c>
      <c r="M12" s="26">
        <v>0</v>
      </c>
      <c r="N12" s="26">
        <v>0</v>
      </c>
      <c r="O12" s="26">
        <v>0</v>
      </c>
      <c r="P12" s="24"/>
    </row>
    <row r="13" spans="1:16" ht="12.75">
      <c r="A13" s="104">
        <v>2</v>
      </c>
      <c r="B13" s="37" t="s">
        <v>39</v>
      </c>
      <c r="C13" s="38"/>
      <c r="D13" s="38">
        <v>2</v>
      </c>
      <c r="E13" s="27"/>
      <c r="F13" s="36">
        <f aca="true" t="shared" si="0" ref="F13:F30">G13+H13</f>
        <v>5</v>
      </c>
      <c r="G13" s="78"/>
      <c r="H13" s="78">
        <v>5</v>
      </c>
      <c r="I13" s="25">
        <v>30</v>
      </c>
      <c r="J13" s="36">
        <v>0</v>
      </c>
      <c r="K13" s="26">
        <v>0</v>
      </c>
      <c r="L13" s="26">
        <v>0</v>
      </c>
      <c r="M13" s="26">
        <v>30</v>
      </c>
      <c r="N13" s="26">
        <v>0</v>
      </c>
      <c r="O13" s="26">
        <v>0</v>
      </c>
      <c r="P13" s="24"/>
    </row>
    <row r="14" spans="1:16" ht="12.75">
      <c r="A14" s="104">
        <v>3</v>
      </c>
      <c r="B14" s="37" t="s">
        <v>40</v>
      </c>
      <c r="C14" s="38">
        <v>2</v>
      </c>
      <c r="D14" s="38">
        <v>2</v>
      </c>
      <c r="E14" s="27"/>
      <c r="F14" s="36">
        <f t="shared" si="0"/>
        <v>6</v>
      </c>
      <c r="G14" s="78"/>
      <c r="H14" s="78">
        <v>6</v>
      </c>
      <c r="I14" s="25">
        <v>30</v>
      </c>
      <c r="J14" s="36">
        <v>0</v>
      </c>
      <c r="K14" s="26">
        <v>0</v>
      </c>
      <c r="L14" s="26">
        <v>0</v>
      </c>
      <c r="M14" s="26">
        <v>10</v>
      </c>
      <c r="N14" s="26">
        <v>10</v>
      </c>
      <c r="O14" s="26">
        <v>10</v>
      </c>
      <c r="P14" s="24"/>
    </row>
    <row r="15" spans="1:16" ht="12.75">
      <c r="A15" s="105">
        <v>4</v>
      </c>
      <c r="B15" s="24" t="s">
        <v>41</v>
      </c>
      <c r="C15" s="25"/>
      <c r="D15" s="25">
        <v>2</v>
      </c>
      <c r="E15" s="25"/>
      <c r="F15" s="36">
        <f t="shared" si="0"/>
        <v>7</v>
      </c>
      <c r="G15" s="25"/>
      <c r="H15" s="25">
        <v>7</v>
      </c>
      <c r="I15" s="25">
        <v>45</v>
      </c>
      <c r="J15" s="26">
        <v>0</v>
      </c>
      <c r="K15" s="26">
        <v>0</v>
      </c>
      <c r="L15" s="26">
        <v>0</v>
      </c>
      <c r="M15" s="26">
        <v>30</v>
      </c>
      <c r="N15" s="26">
        <v>15</v>
      </c>
      <c r="O15" s="26">
        <v>0</v>
      </c>
      <c r="P15" s="24"/>
    </row>
    <row r="16" spans="1:16" ht="12.75">
      <c r="A16" s="106">
        <v>5</v>
      </c>
      <c r="B16" s="19" t="s">
        <v>42</v>
      </c>
      <c r="C16" s="20"/>
      <c r="D16" s="31">
        <v>1</v>
      </c>
      <c r="E16" s="20"/>
      <c r="F16" s="20">
        <f t="shared" si="0"/>
        <v>3</v>
      </c>
      <c r="G16" s="20">
        <v>3</v>
      </c>
      <c r="H16" s="20"/>
      <c r="I16" s="20">
        <v>17</v>
      </c>
      <c r="J16" s="20">
        <v>7</v>
      </c>
      <c r="K16" s="20">
        <v>10</v>
      </c>
      <c r="L16" s="20">
        <v>0</v>
      </c>
      <c r="M16" s="20">
        <v>0</v>
      </c>
      <c r="N16" s="20">
        <v>0</v>
      </c>
      <c r="O16" s="20">
        <v>0</v>
      </c>
      <c r="P16" s="19"/>
    </row>
    <row r="17" spans="1:16" ht="12.75">
      <c r="A17" s="106">
        <v>6</v>
      </c>
      <c r="B17" s="19" t="s">
        <v>29</v>
      </c>
      <c r="C17" s="20"/>
      <c r="D17" s="31">
        <v>1</v>
      </c>
      <c r="E17" s="20"/>
      <c r="F17" s="20">
        <f t="shared" si="0"/>
        <v>3</v>
      </c>
      <c r="G17" s="20">
        <v>3</v>
      </c>
      <c r="H17" s="20"/>
      <c r="I17" s="20">
        <v>18</v>
      </c>
      <c r="J17" s="20">
        <v>10</v>
      </c>
      <c r="K17" s="20">
        <v>1</v>
      </c>
      <c r="L17" s="20">
        <v>7</v>
      </c>
      <c r="M17" s="20">
        <v>0</v>
      </c>
      <c r="N17" s="20">
        <v>0</v>
      </c>
      <c r="O17" s="20">
        <v>0</v>
      </c>
      <c r="P17" s="20"/>
    </row>
    <row r="18" spans="1:16" ht="12.75">
      <c r="A18" s="106">
        <v>7</v>
      </c>
      <c r="B18" s="19" t="s">
        <v>50</v>
      </c>
      <c r="C18" s="20">
        <v>1</v>
      </c>
      <c r="D18" s="20">
        <v>1</v>
      </c>
      <c r="E18" s="20"/>
      <c r="F18" s="20">
        <f t="shared" si="0"/>
        <v>3</v>
      </c>
      <c r="G18" s="20">
        <v>3</v>
      </c>
      <c r="H18" s="20"/>
      <c r="I18" s="20">
        <v>16</v>
      </c>
      <c r="J18" s="20">
        <v>6</v>
      </c>
      <c r="K18" s="20">
        <v>10</v>
      </c>
      <c r="L18" s="20">
        <v>0</v>
      </c>
      <c r="M18" s="20">
        <v>0</v>
      </c>
      <c r="N18" s="20">
        <v>0</v>
      </c>
      <c r="O18" s="20">
        <v>0</v>
      </c>
      <c r="P18" s="19"/>
    </row>
    <row r="19" spans="1:16" ht="12.75">
      <c r="A19" s="106">
        <v>8</v>
      </c>
      <c r="B19" s="19" t="s">
        <v>43</v>
      </c>
      <c r="C19" s="20"/>
      <c r="D19" s="31">
        <v>1</v>
      </c>
      <c r="E19" s="20"/>
      <c r="F19" s="20">
        <f t="shared" si="0"/>
        <v>4</v>
      </c>
      <c r="G19" s="20">
        <v>4</v>
      </c>
      <c r="H19" s="20"/>
      <c r="I19" s="20">
        <v>19</v>
      </c>
      <c r="J19" s="20">
        <v>9</v>
      </c>
      <c r="K19" s="20">
        <v>1</v>
      </c>
      <c r="L19" s="20">
        <v>9</v>
      </c>
      <c r="M19" s="20">
        <v>0</v>
      </c>
      <c r="N19" s="20">
        <v>0</v>
      </c>
      <c r="O19" s="20">
        <v>0</v>
      </c>
      <c r="P19" s="20"/>
    </row>
    <row r="20" spans="1:16" ht="12.75">
      <c r="A20" s="106">
        <v>9</v>
      </c>
      <c r="B20" s="19" t="s">
        <v>44</v>
      </c>
      <c r="C20" s="20">
        <v>1</v>
      </c>
      <c r="D20" s="31">
        <v>1</v>
      </c>
      <c r="E20" s="20"/>
      <c r="F20" s="20">
        <f t="shared" si="0"/>
        <v>3</v>
      </c>
      <c r="G20" s="20">
        <v>3</v>
      </c>
      <c r="H20" s="20"/>
      <c r="I20" s="20">
        <v>13</v>
      </c>
      <c r="J20" s="20">
        <v>6</v>
      </c>
      <c r="K20" s="20">
        <v>7</v>
      </c>
      <c r="L20" s="20">
        <v>0</v>
      </c>
      <c r="M20" s="20">
        <v>0</v>
      </c>
      <c r="N20" s="20">
        <v>0</v>
      </c>
      <c r="O20" s="20">
        <v>0</v>
      </c>
      <c r="P20" s="19"/>
    </row>
    <row r="21" spans="1:16" ht="12.75">
      <c r="A21" s="106">
        <v>10</v>
      </c>
      <c r="B21" s="19" t="s">
        <v>51</v>
      </c>
      <c r="C21" s="20">
        <v>2</v>
      </c>
      <c r="D21" s="31">
        <v>2</v>
      </c>
      <c r="E21" s="20"/>
      <c r="F21" s="20">
        <f t="shared" si="0"/>
        <v>6</v>
      </c>
      <c r="G21" s="20"/>
      <c r="H21" s="20">
        <v>6</v>
      </c>
      <c r="I21" s="20">
        <v>39</v>
      </c>
      <c r="J21" s="20">
        <v>0</v>
      </c>
      <c r="K21" s="20">
        <v>0</v>
      </c>
      <c r="L21" s="20">
        <v>0</v>
      </c>
      <c r="M21" s="20">
        <v>20</v>
      </c>
      <c r="N21" s="20">
        <v>19</v>
      </c>
      <c r="O21" s="20">
        <v>0</v>
      </c>
      <c r="P21" s="19"/>
    </row>
    <row r="22" spans="1:16" ht="12.75">
      <c r="A22" s="67">
        <v>11</v>
      </c>
      <c r="B22" s="5" t="s">
        <v>30</v>
      </c>
      <c r="C22" s="15"/>
      <c r="D22" s="30"/>
      <c r="E22" s="4" t="s">
        <v>57</v>
      </c>
      <c r="F22" s="15">
        <v>0</v>
      </c>
      <c r="G22" s="15"/>
      <c r="H22" s="15"/>
      <c r="I22" s="15">
        <v>20</v>
      </c>
      <c r="J22" s="15">
        <v>0</v>
      </c>
      <c r="K22" s="15">
        <v>10</v>
      </c>
      <c r="L22" s="15">
        <v>0</v>
      </c>
      <c r="M22" s="15">
        <v>0</v>
      </c>
      <c r="N22" s="15">
        <v>10</v>
      </c>
      <c r="O22" s="15">
        <v>0</v>
      </c>
      <c r="P22" s="28"/>
    </row>
    <row r="23" spans="1:16" ht="12.75">
      <c r="A23" s="67">
        <v>12</v>
      </c>
      <c r="B23" s="80" t="s">
        <v>28</v>
      </c>
      <c r="C23" s="15"/>
      <c r="D23" s="30">
        <v>1</v>
      </c>
      <c r="E23" s="15"/>
      <c r="F23" s="15">
        <f t="shared" si="0"/>
        <v>2</v>
      </c>
      <c r="G23" s="15">
        <v>2</v>
      </c>
      <c r="H23" s="15"/>
      <c r="I23" s="15">
        <v>9</v>
      </c>
      <c r="J23" s="15">
        <v>3</v>
      </c>
      <c r="K23" s="15">
        <v>0</v>
      </c>
      <c r="L23" s="15">
        <v>6</v>
      </c>
      <c r="M23" s="15">
        <v>0</v>
      </c>
      <c r="N23" s="15">
        <v>0</v>
      </c>
      <c r="O23" s="15">
        <v>0</v>
      </c>
      <c r="P23" s="15"/>
    </row>
    <row r="24" spans="1:16" ht="12.75">
      <c r="A24" s="68" t="s">
        <v>63</v>
      </c>
      <c r="B24" s="5" t="s">
        <v>45</v>
      </c>
      <c r="C24" s="15">
        <v>1</v>
      </c>
      <c r="D24" s="30">
        <v>1</v>
      </c>
      <c r="E24" s="15"/>
      <c r="F24" s="15">
        <f t="shared" si="0"/>
        <v>3</v>
      </c>
      <c r="G24" s="15">
        <v>3</v>
      </c>
      <c r="H24" s="15"/>
      <c r="I24" s="15">
        <v>16</v>
      </c>
      <c r="J24" s="15">
        <v>8</v>
      </c>
      <c r="K24" s="15">
        <v>8</v>
      </c>
      <c r="L24" s="15">
        <v>0</v>
      </c>
      <c r="M24" s="15">
        <v>0</v>
      </c>
      <c r="N24" s="15">
        <v>0</v>
      </c>
      <c r="O24" s="15">
        <v>0</v>
      </c>
      <c r="P24" s="79" t="s">
        <v>64</v>
      </c>
    </row>
    <row r="25" spans="1:16" ht="12.75">
      <c r="A25" s="68" t="s">
        <v>62</v>
      </c>
      <c r="B25" s="5" t="s">
        <v>31</v>
      </c>
      <c r="C25" s="15">
        <v>1</v>
      </c>
      <c r="D25" s="15">
        <v>1</v>
      </c>
      <c r="E25" s="15"/>
      <c r="F25" s="15">
        <f t="shared" si="0"/>
        <v>0</v>
      </c>
      <c r="G25" s="15"/>
      <c r="H25" s="15"/>
      <c r="I25" s="15">
        <v>16</v>
      </c>
      <c r="J25" s="23">
        <v>8</v>
      </c>
      <c r="K25" s="23">
        <v>4</v>
      </c>
      <c r="L25" s="23">
        <v>4</v>
      </c>
      <c r="M25" s="23">
        <v>0</v>
      </c>
      <c r="N25" s="23">
        <v>0</v>
      </c>
      <c r="O25" s="23">
        <v>0</v>
      </c>
      <c r="P25" s="79" t="s">
        <v>64</v>
      </c>
    </row>
    <row r="26" spans="1:16" s="13" customFormat="1" ht="12.75">
      <c r="A26" s="108"/>
      <c r="B26" s="98" t="s">
        <v>22</v>
      </c>
      <c r="C26" s="10"/>
      <c r="D26" s="10"/>
      <c r="E26" s="10"/>
      <c r="F26" s="10"/>
      <c r="G26" s="10"/>
      <c r="H26" s="10"/>
      <c r="I26" s="10"/>
      <c r="J26" s="99"/>
      <c r="K26" s="99"/>
      <c r="L26" s="99"/>
      <c r="M26" s="99"/>
      <c r="N26" s="99"/>
      <c r="O26" s="99"/>
      <c r="P26" s="9"/>
    </row>
    <row r="27" spans="1:16" s="50" customFormat="1" ht="12.75">
      <c r="A27" s="49">
        <v>14</v>
      </c>
      <c r="B27" s="48" t="s">
        <v>77</v>
      </c>
      <c r="C27" s="63"/>
      <c r="D27" s="64">
        <v>1</v>
      </c>
      <c r="E27" s="49"/>
      <c r="F27" s="15">
        <f t="shared" si="0"/>
        <v>2</v>
      </c>
      <c r="G27" s="49">
        <v>2</v>
      </c>
      <c r="H27" s="49"/>
      <c r="I27" s="49">
        <v>8</v>
      </c>
      <c r="J27" s="49">
        <v>8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8"/>
    </row>
    <row r="28" spans="1:16" ht="12.75">
      <c r="A28" s="68">
        <v>15</v>
      </c>
      <c r="B28" s="5" t="s">
        <v>78</v>
      </c>
      <c r="C28" s="66"/>
      <c r="D28" s="67">
        <v>1</v>
      </c>
      <c r="E28" s="68"/>
      <c r="F28" s="15">
        <f t="shared" si="0"/>
        <v>2</v>
      </c>
      <c r="G28" s="68">
        <v>2</v>
      </c>
      <c r="H28" s="68"/>
      <c r="I28" s="68">
        <v>8</v>
      </c>
      <c r="J28" s="68">
        <v>8</v>
      </c>
      <c r="K28" s="68">
        <v>0</v>
      </c>
      <c r="L28" s="68">
        <v>0</v>
      </c>
      <c r="M28" s="68">
        <v>0</v>
      </c>
      <c r="N28" s="68">
        <v>0</v>
      </c>
      <c r="O28" s="68">
        <v>0</v>
      </c>
      <c r="P28" s="5"/>
    </row>
    <row r="29" spans="1:16" ht="12.75">
      <c r="A29" s="68">
        <v>16</v>
      </c>
      <c r="B29" s="5" t="s">
        <v>79</v>
      </c>
      <c r="C29" s="67"/>
      <c r="D29" s="67">
        <v>2</v>
      </c>
      <c r="E29" s="68"/>
      <c r="F29" s="15">
        <f t="shared" si="0"/>
        <v>4</v>
      </c>
      <c r="G29" s="68"/>
      <c r="H29" s="68">
        <v>4</v>
      </c>
      <c r="I29" s="68">
        <v>18</v>
      </c>
      <c r="J29" s="68">
        <v>0</v>
      </c>
      <c r="K29" s="68">
        <v>0</v>
      </c>
      <c r="L29" s="68">
        <v>0</v>
      </c>
      <c r="M29" s="68">
        <v>8</v>
      </c>
      <c r="N29" s="68">
        <v>0</v>
      </c>
      <c r="O29" s="68">
        <v>10</v>
      </c>
      <c r="P29" s="5"/>
    </row>
    <row r="30" spans="1:16" s="101" customFormat="1" ht="25.5">
      <c r="A30" s="68">
        <v>17</v>
      </c>
      <c r="B30" s="48" t="s">
        <v>80</v>
      </c>
      <c r="C30" s="67"/>
      <c r="D30" s="67">
        <v>2</v>
      </c>
      <c r="E30" s="68"/>
      <c r="F30" s="67">
        <f t="shared" si="0"/>
        <v>2</v>
      </c>
      <c r="G30" s="68"/>
      <c r="H30" s="68">
        <v>2</v>
      </c>
      <c r="I30" s="68">
        <v>8</v>
      </c>
      <c r="J30" s="68">
        <v>0</v>
      </c>
      <c r="K30" s="68">
        <v>0</v>
      </c>
      <c r="L30" s="68">
        <v>0</v>
      </c>
      <c r="M30" s="68">
        <v>8</v>
      </c>
      <c r="N30" s="68">
        <v>0</v>
      </c>
      <c r="O30" s="68">
        <v>0</v>
      </c>
      <c r="P30" s="69"/>
    </row>
    <row r="31" spans="1:16" ht="12.75">
      <c r="A31" s="84"/>
      <c r="B31" s="9" t="s">
        <v>68</v>
      </c>
      <c r="C31" s="10">
        <v>7</v>
      </c>
      <c r="D31" s="10"/>
      <c r="E31" s="9"/>
      <c r="F31" s="10">
        <f>SUM(F12:F30)</f>
        <v>60</v>
      </c>
      <c r="G31" s="10">
        <f>SUM(G12:G30)</f>
        <v>30</v>
      </c>
      <c r="H31" s="10">
        <f>SUM(H12:H30)</f>
        <v>30</v>
      </c>
      <c r="I31" s="10">
        <f aca="true" t="shared" si="1" ref="I31:O31">SUM(I12:I30)-I25</f>
        <v>344</v>
      </c>
      <c r="J31" s="10">
        <f t="shared" si="1"/>
        <v>80</v>
      </c>
      <c r="K31" s="10">
        <f t="shared" si="1"/>
        <v>62</v>
      </c>
      <c r="L31" s="10">
        <f t="shared" si="1"/>
        <v>22</v>
      </c>
      <c r="M31" s="10">
        <f t="shared" si="1"/>
        <v>106</v>
      </c>
      <c r="N31" s="10">
        <f t="shared" si="1"/>
        <v>54</v>
      </c>
      <c r="O31" s="10">
        <f t="shared" si="1"/>
        <v>20</v>
      </c>
      <c r="P31" s="9"/>
    </row>
    <row r="32" spans="1:16" ht="12.75">
      <c r="A32" s="85"/>
      <c r="B32" s="81" t="s">
        <v>69</v>
      </c>
      <c r="C32" s="82"/>
      <c r="D32" s="82"/>
      <c r="E32" s="82"/>
      <c r="F32" s="9"/>
      <c r="G32" s="9"/>
      <c r="H32" s="9"/>
      <c r="I32" s="128">
        <f>SUM(J31:L31)</f>
        <v>164</v>
      </c>
      <c r="J32" s="128"/>
      <c r="K32" s="128"/>
      <c r="L32" s="128">
        <f>SUM(M31:O31)</f>
        <v>180</v>
      </c>
      <c r="M32" s="128"/>
      <c r="N32" s="128"/>
      <c r="O32" s="4"/>
      <c r="P32" s="5"/>
    </row>
    <row r="33" spans="1:16" ht="12.75">
      <c r="A33" s="84"/>
      <c r="B33" s="9" t="s">
        <v>70</v>
      </c>
      <c r="C33" s="10">
        <v>7</v>
      </c>
      <c r="D33" s="10"/>
      <c r="E33" s="9"/>
      <c r="F33" s="10">
        <f>SUM(F12:F30)</f>
        <v>60</v>
      </c>
      <c r="G33" s="10">
        <f>SUM(G12:G30)</f>
        <v>30</v>
      </c>
      <c r="H33" s="10">
        <f>SUM(H12:H30)</f>
        <v>30</v>
      </c>
      <c r="I33" s="10">
        <f aca="true" t="shared" si="2" ref="I33:O33">SUM(I12:I30)-I24</f>
        <v>344</v>
      </c>
      <c r="J33" s="10">
        <f t="shared" si="2"/>
        <v>80</v>
      </c>
      <c r="K33" s="10">
        <f t="shared" si="2"/>
        <v>58</v>
      </c>
      <c r="L33" s="10">
        <f t="shared" si="2"/>
        <v>26</v>
      </c>
      <c r="M33" s="10">
        <f t="shared" si="2"/>
        <v>106</v>
      </c>
      <c r="N33" s="10">
        <f t="shared" si="2"/>
        <v>54</v>
      </c>
      <c r="O33" s="10">
        <f t="shared" si="2"/>
        <v>20</v>
      </c>
      <c r="P33" s="9"/>
    </row>
    <row r="34" spans="1:16" ht="12.75">
      <c r="A34" s="5"/>
      <c r="B34" s="81" t="s">
        <v>71</v>
      </c>
      <c r="C34" s="82"/>
      <c r="D34" s="82"/>
      <c r="E34" s="82"/>
      <c r="F34" s="9"/>
      <c r="G34" s="9"/>
      <c r="H34" s="9"/>
      <c r="I34" s="128">
        <f>SUM(J33:L33)</f>
        <v>164</v>
      </c>
      <c r="J34" s="128"/>
      <c r="K34" s="128"/>
      <c r="L34" s="128">
        <f>SUM(M33:O33)</f>
        <v>180</v>
      </c>
      <c r="M34" s="128"/>
      <c r="N34" s="128"/>
      <c r="O34" s="4"/>
      <c r="P34" s="5"/>
    </row>
    <row r="35" spans="1:16" ht="12.75">
      <c r="A35" s="3"/>
      <c r="B35" s="86" t="s">
        <v>117</v>
      </c>
      <c r="C35" s="83"/>
      <c r="D35" s="83"/>
      <c r="E35" s="83"/>
      <c r="F35" s="87">
        <f>SUM(F12:F25)</f>
        <v>50</v>
      </c>
      <c r="G35" s="87">
        <f>SUM(G12:G25)</f>
        <v>26</v>
      </c>
      <c r="H35" s="87">
        <f>SUM(H12:H25)</f>
        <v>24</v>
      </c>
      <c r="I35" s="35"/>
      <c r="J35" s="35"/>
      <c r="K35" s="35"/>
      <c r="L35" s="35"/>
      <c r="M35" s="35"/>
      <c r="N35" s="35"/>
      <c r="O35" s="8"/>
      <c r="P35" s="7"/>
    </row>
    <row r="36" spans="1:16" ht="12.75">
      <c r="A36" s="3"/>
      <c r="B36" s="86" t="s">
        <v>118</v>
      </c>
      <c r="C36" s="83"/>
      <c r="D36" s="83"/>
      <c r="E36" s="83"/>
      <c r="F36" s="87">
        <f>SUM(F27:F30)</f>
        <v>10</v>
      </c>
      <c r="G36" s="87">
        <f>SUM(G27:G30)</f>
        <v>4</v>
      </c>
      <c r="H36" s="87">
        <f>SUM(H27:H30)</f>
        <v>6</v>
      </c>
      <c r="I36" s="51"/>
      <c r="J36" s="51"/>
      <c r="K36" s="35"/>
      <c r="L36" s="3"/>
      <c r="M36" s="3"/>
      <c r="N36" s="3"/>
      <c r="O36" s="8"/>
      <c r="P36" s="7"/>
    </row>
    <row r="37" spans="1:16" ht="12.75">
      <c r="A37" s="3"/>
      <c r="B37" s="125"/>
      <c r="C37" s="126"/>
      <c r="D37" s="126"/>
      <c r="E37" s="126"/>
      <c r="F37" s="3"/>
      <c r="G37" s="11">
        <f>SUM(G35:G36)</f>
        <v>30</v>
      </c>
      <c r="H37" s="11">
        <f>SUM(H35:H36)</f>
        <v>30</v>
      </c>
      <c r="I37" s="53"/>
      <c r="J37" s="53"/>
      <c r="K37" s="39"/>
      <c r="L37" s="35"/>
      <c r="M37" s="35"/>
      <c r="N37" s="35"/>
      <c r="O37" s="8"/>
      <c r="P37" s="7"/>
    </row>
    <row r="38" spans="2:5" ht="12.75">
      <c r="B38" s="125" t="s">
        <v>48</v>
      </c>
      <c r="C38" s="127"/>
      <c r="D38" s="127"/>
      <c r="E38" s="127"/>
    </row>
    <row r="39" spans="1:16" ht="12.75">
      <c r="A39" s="29"/>
      <c r="B39" s="29" t="s">
        <v>19</v>
      </c>
      <c r="C39" s="29"/>
      <c r="D39" s="29"/>
      <c r="E39" s="29"/>
      <c r="F39" s="29">
        <f>SUM(F12:F15)</f>
        <v>23</v>
      </c>
      <c r="G39" s="29"/>
      <c r="H39" s="29"/>
      <c r="I39" s="29">
        <f>SUM(I12:I15)</f>
        <v>135</v>
      </c>
      <c r="J39" s="29">
        <f aca="true" t="shared" si="3" ref="J39:O39">SUM(J12:J15)</f>
        <v>15</v>
      </c>
      <c r="K39" s="29">
        <f t="shared" si="3"/>
        <v>15</v>
      </c>
      <c r="L39" s="29">
        <f t="shared" si="3"/>
        <v>0</v>
      </c>
      <c r="M39" s="29">
        <f t="shared" si="3"/>
        <v>70</v>
      </c>
      <c r="N39" s="29">
        <f t="shared" si="3"/>
        <v>25</v>
      </c>
      <c r="O39" s="29">
        <f t="shared" si="3"/>
        <v>10</v>
      </c>
      <c r="P39" s="29"/>
    </row>
    <row r="40" spans="1:16" ht="12.75">
      <c r="A40" s="21"/>
      <c r="B40" s="21" t="s">
        <v>20</v>
      </c>
      <c r="C40" s="21"/>
      <c r="D40" s="21"/>
      <c r="E40" s="21"/>
      <c r="F40" s="21">
        <f>SUM(F16:F21)</f>
        <v>22</v>
      </c>
      <c r="G40" s="21"/>
      <c r="H40" s="21"/>
      <c r="I40" s="21">
        <f>SUM(I16:I21)</f>
        <v>122</v>
      </c>
      <c r="J40" s="21">
        <f aca="true" t="shared" si="4" ref="J40:O40">SUM(J16:J21)</f>
        <v>38</v>
      </c>
      <c r="K40" s="21">
        <f t="shared" si="4"/>
        <v>29</v>
      </c>
      <c r="L40" s="21">
        <f t="shared" si="4"/>
        <v>16</v>
      </c>
      <c r="M40" s="21">
        <f t="shared" si="4"/>
        <v>20</v>
      </c>
      <c r="N40" s="21">
        <f t="shared" si="4"/>
        <v>19</v>
      </c>
      <c r="O40" s="21">
        <f t="shared" si="4"/>
        <v>0</v>
      </c>
      <c r="P40" s="21"/>
    </row>
    <row r="41" spans="2:15" ht="12.75">
      <c r="B41" s="33" t="s">
        <v>21</v>
      </c>
      <c r="F41">
        <f>SUM(F39:F40)</f>
        <v>45</v>
      </c>
      <c r="I41">
        <f>SUM(I39:I40)</f>
        <v>257</v>
      </c>
      <c r="J41">
        <f aca="true" t="shared" si="5" ref="J41:O41">SUM(J39:J40)</f>
        <v>53</v>
      </c>
      <c r="K41">
        <f t="shared" si="5"/>
        <v>44</v>
      </c>
      <c r="L41">
        <f t="shared" si="5"/>
        <v>16</v>
      </c>
      <c r="M41">
        <f t="shared" si="5"/>
        <v>90</v>
      </c>
      <c r="N41">
        <f t="shared" si="5"/>
        <v>44</v>
      </c>
      <c r="O41">
        <f t="shared" si="5"/>
        <v>10</v>
      </c>
    </row>
    <row r="42" ht="12.75">
      <c r="B42" s="33"/>
    </row>
    <row r="43" ht="12.75">
      <c r="B43" s="33"/>
    </row>
    <row r="44" spans="2:15" ht="12.75">
      <c r="B44" s="13" t="s">
        <v>94</v>
      </c>
      <c r="D44" s="13"/>
      <c r="E44" s="18" t="s">
        <v>12</v>
      </c>
      <c r="F44" s="18" t="s">
        <v>0</v>
      </c>
      <c r="G44" s="18"/>
      <c r="H44" s="18"/>
      <c r="I44" s="18"/>
      <c r="J44" s="13"/>
      <c r="K44" s="13"/>
      <c r="L44" s="13"/>
      <c r="M44" s="13"/>
      <c r="N44" s="13"/>
      <c r="O44" s="13"/>
    </row>
    <row r="45" spans="2:15" ht="12.75">
      <c r="B45" t="s">
        <v>128</v>
      </c>
      <c r="D45" s="14"/>
      <c r="E45" s="44">
        <f>I45/I48</f>
        <v>0.5</v>
      </c>
      <c r="F45" s="18" t="s">
        <v>13</v>
      </c>
      <c r="G45" s="18"/>
      <c r="H45" s="18"/>
      <c r="I45" s="18">
        <f>J67+M67</f>
        <v>98</v>
      </c>
      <c r="J45" s="13"/>
      <c r="K45" s="13"/>
      <c r="L45" s="13"/>
      <c r="M45" s="13"/>
      <c r="N45" s="13"/>
      <c r="O45" s="13"/>
    </row>
    <row r="46" spans="2:15" ht="12.75">
      <c r="B46" t="s">
        <v>26</v>
      </c>
      <c r="D46" s="14"/>
      <c r="E46" s="44">
        <f>I46/I48</f>
        <v>0.46938775510204084</v>
      </c>
      <c r="F46" s="18" t="s">
        <v>14</v>
      </c>
      <c r="G46" s="18"/>
      <c r="H46" s="18"/>
      <c r="I46" s="18">
        <f>K67+N67</f>
        <v>92</v>
      </c>
      <c r="J46" s="13"/>
      <c r="K46" s="13"/>
      <c r="L46" s="13"/>
      <c r="M46" s="13"/>
      <c r="N46" s="13"/>
      <c r="O46" s="13"/>
    </row>
    <row r="47" spans="2:15" ht="12.75">
      <c r="B47" t="s">
        <v>34</v>
      </c>
      <c r="D47" s="14"/>
      <c r="E47" s="44">
        <f>I47/I48</f>
        <v>0.030612244897959183</v>
      </c>
      <c r="F47" s="18" t="s">
        <v>15</v>
      </c>
      <c r="G47" s="18"/>
      <c r="H47" s="18"/>
      <c r="I47" s="18">
        <f>L67+O67</f>
        <v>6</v>
      </c>
      <c r="J47" s="13"/>
      <c r="K47" s="13"/>
      <c r="L47" s="13"/>
      <c r="M47" s="13"/>
      <c r="N47" s="13"/>
      <c r="O47" s="13"/>
    </row>
    <row r="48" spans="2:15" ht="12.75">
      <c r="B48" t="s">
        <v>54</v>
      </c>
      <c r="D48" s="13"/>
      <c r="E48" s="44">
        <f>SUM(E45:E47)</f>
        <v>1</v>
      </c>
      <c r="F48" s="18" t="s">
        <v>1</v>
      </c>
      <c r="G48" s="18"/>
      <c r="H48" s="18"/>
      <c r="I48" s="18">
        <f>SUM(I45:I47)</f>
        <v>196</v>
      </c>
      <c r="J48" s="13"/>
      <c r="K48" s="13"/>
      <c r="L48" s="13"/>
      <c r="M48" s="13"/>
      <c r="N48" s="13"/>
      <c r="O48" s="13"/>
    </row>
    <row r="49" ht="12.75">
      <c r="B49" t="s">
        <v>55</v>
      </c>
    </row>
    <row r="50" spans="1:16" ht="12.75">
      <c r="A50" s="133" t="s">
        <v>11</v>
      </c>
      <c r="B50" s="134" t="s">
        <v>2</v>
      </c>
      <c r="C50" s="119" t="s">
        <v>109</v>
      </c>
      <c r="D50" s="119"/>
      <c r="E50" s="119"/>
      <c r="F50" s="130" t="s">
        <v>3</v>
      </c>
      <c r="G50" s="131"/>
      <c r="H50" s="132"/>
      <c r="I50" s="120" t="s">
        <v>4</v>
      </c>
      <c r="J50" s="121"/>
      <c r="K50" s="121"/>
      <c r="L50" s="121"/>
      <c r="M50" s="121"/>
      <c r="N50" s="121"/>
      <c r="O50" s="122"/>
      <c r="P50" s="109" t="s">
        <v>5</v>
      </c>
    </row>
    <row r="51" spans="1:16" ht="12.75">
      <c r="A51" s="133"/>
      <c r="B51" s="135"/>
      <c r="C51" s="112" t="s">
        <v>6</v>
      </c>
      <c r="D51" s="123" t="s">
        <v>110</v>
      </c>
      <c r="E51" s="123" t="s">
        <v>111</v>
      </c>
      <c r="F51" s="112" t="s">
        <v>21</v>
      </c>
      <c r="G51" s="112" t="s">
        <v>115</v>
      </c>
      <c r="H51" s="112" t="s">
        <v>116</v>
      </c>
      <c r="I51" s="123" t="s">
        <v>114</v>
      </c>
      <c r="J51" s="114" t="s">
        <v>115</v>
      </c>
      <c r="K51" s="115"/>
      <c r="L51" s="116"/>
      <c r="M51" s="114" t="s">
        <v>116</v>
      </c>
      <c r="N51" s="115"/>
      <c r="O51" s="116"/>
      <c r="P51" s="110"/>
    </row>
    <row r="52" spans="1:16" ht="12.75">
      <c r="A52" s="133"/>
      <c r="B52" s="136"/>
      <c r="C52" s="113"/>
      <c r="D52" s="124"/>
      <c r="E52" s="124"/>
      <c r="F52" s="113"/>
      <c r="G52" s="113"/>
      <c r="H52" s="113"/>
      <c r="I52" s="124"/>
      <c r="J52" s="2" t="s">
        <v>7</v>
      </c>
      <c r="K52" s="4" t="s">
        <v>8</v>
      </c>
      <c r="L52" s="4" t="s">
        <v>9</v>
      </c>
      <c r="M52" s="4" t="s">
        <v>7</v>
      </c>
      <c r="N52" s="4" t="s">
        <v>8</v>
      </c>
      <c r="O52" s="4" t="s">
        <v>9</v>
      </c>
      <c r="P52" s="111"/>
    </row>
    <row r="53" spans="1:16" ht="12.75">
      <c r="A53" s="26">
        <v>1</v>
      </c>
      <c r="B53" s="24" t="s">
        <v>46</v>
      </c>
      <c r="C53" s="25">
        <v>4</v>
      </c>
      <c r="D53" s="25">
        <v>4</v>
      </c>
      <c r="E53" s="25"/>
      <c r="F53" s="26">
        <f>G53+H53</f>
        <v>6</v>
      </c>
      <c r="G53" s="25"/>
      <c r="H53" s="25">
        <v>6</v>
      </c>
      <c r="I53" s="25">
        <v>30</v>
      </c>
      <c r="J53" s="26">
        <v>0</v>
      </c>
      <c r="K53" s="26">
        <v>0</v>
      </c>
      <c r="L53" s="26">
        <v>0</v>
      </c>
      <c r="M53" s="26">
        <v>15</v>
      </c>
      <c r="N53" s="26">
        <v>15</v>
      </c>
      <c r="O53" s="26">
        <v>0</v>
      </c>
      <c r="P53" s="24"/>
    </row>
    <row r="54" spans="1:16" ht="12.75">
      <c r="A54" s="20">
        <v>2</v>
      </c>
      <c r="B54" s="32" t="s">
        <v>33</v>
      </c>
      <c r="C54" s="31">
        <v>3</v>
      </c>
      <c r="D54" s="31">
        <v>3</v>
      </c>
      <c r="E54" s="31"/>
      <c r="F54" s="31">
        <f aca="true" t="shared" si="6" ref="F54:F66">G54+H54</f>
        <v>7</v>
      </c>
      <c r="G54" s="31">
        <v>7</v>
      </c>
      <c r="H54" s="31"/>
      <c r="I54" s="31">
        <v>29</v>
      </c>
      <c r="J54" s="20">
        <v>19</v>
      </c>
      <c r="K54" s="20">
        <v>10</v>
      </c>
      <c r="L54" s="20">
        <v>0</v>
      </c>
      <c r="M54" s="20">
        <v>0</v>
      </c>
      <c r="N54" s="20">
        <v>0</v>
      </c>
      <c r="O54" s="20">
        <v>0</v>
      </c>
      <c r="P54" s="19"/>
    </row>
    <row r="55" spans="1:16" ht="12.75">
      <c r="A55" s="20">
        <v>3</v>
      </c>
      <c r="B55" s="40" t="s">
        <v>49</v>
      </c>
      <c r="C55" s="31">
        <v>4</v>
      </c>
      <c r="D55" s="31"/>
      <c r="E55" s="31"/>
      <c r="F55" s="31">
        <f t="shared" si="6"/>
        <v>4</v>
      </c>
      <c r="G55" s="31"/>
      <c r="H55" s="31">
        <v>4</v>
      </c>
      <c r="I55" s="31">
        <v>19</v>
      </c>
      <c r="J55" s="20">
        <v>0</v>
      </c>
      <c r="K55" s="20">
        <v>0</v>
      </c>
      <c r="L55" s="20">
        <v>0</v>
      </c>
      <c r="M55" s="20">
        <v>19</v>
      </c>
      <c r="N55" s="20">
        <v>0</v>
      </c>
      <c r="O55" s="20">
        <v>0</v>
      </c>
      <c r="P55" s="22"/>
    </row>
    <row r="56" spans="1:16" ht="12.75">
      <c r="A56" s="20">
        <v>4</v>
      </c>
      <c r="B56" s="40" t="s">
        <v>47</v>
      </c>
      <c r="C56" s="31"/>
      <c r="D56" s="31">
        <v>4</v>
      </c>
      <c r="E56" s="31"/>
      <c r="F56" s="31">
        <f t="shared" si="6"/>
        <v>3</v>
      </c>
      <c r="G56" s="31"/>
      <c r="H56" s="31">
        <v>3</v>
      </c>
      <c r="I56" s="31">
        <v>10</v>
      </c>
      <c r="J56" s="20">
        <v>0</v>
      </c>
      <c r="K56" s="20">
        <v>0</v>
      </c>
      <c r="L56" s="20">
        <v>0</v>
      </c>
      <c r="M56" s="20">
        <v>0</v>
      </c>
      <c r="N56" s="20">
        <v>10</v>
      </c>
      <c r="O56" s="20">
        <v>0</v>
      </c>
      <c r="P56" s="22"/>
    </row>
    <row r="57" spans="1:16" ht="12.75">
      <c r="A57" s="15">
        <v>5</v>
      </c>
      <c r="B57" s="1" t="s">
        <v>30</v>
      </c>
      <c r="C57" s="30"/>
      <c r="D57" s="30"/>
      <c r="E57" s="6" t="s">
        <v>58</v>
      </c>
      <c r="F57" s="30">
        <f t="shared" si="6"/>
        <v>20</v>
      </c>
      <c r="G57" s="30">
        <v>8</v>
      </c>
      <c r="H57" s="30">
        <v>12</v>
      </c>
      <c r="I57" s="30">
        <v>30</v>
      </c>
      <c r="J57" s="15">
        <v>0</v>
      </c>
      <c r="K57" s="15">
        <v>15</v>
      </c>
      <c r="L57" s="15">
        <v>0</v>
      </c>
      <c r="M57" s="15">
        <v>0</v>
      </c>
      <c r="N57" s="15">
        <v>15</v>
      </c>
      <c r="O57" s="15">
        <v>0</v>
      </c>
      <c r="P57" s="5"/>
    </row>
    <row r="58" spans="1:16" ht="12.75">
      <c r="A58" s="15">
        <v>6</v>
      </c>
      <c r="B58" s="1" t="s">
        <v>35</v>
      </c>
      <c r="C58" s="30"/>
      <c r="D58" s="6">
        <v>3</v>
      </c>
      <c r="E58" s="30"/>
      <c r="F58" s="30">
        <f t="shared" si="6"/>
        <v>3</v>
      </c>
      <c r="G58" s="30">
        <v>3</v>
      </c>
      <c r="H58" s="30"/>
      <c r="I58" s="30">
        <v>9</v>
      </c>
      <c r="J58" s="15">
        <v>3</v>
      </c>
      <c r="K58" s="15">
        <v>6</v>
      </c>
      <c r="L58" s="15">
        <v>0</v>
      </c>
      <c r="M58" s="15">
        <v>0</v>
      </c>
      <c r="N58" s="15">
        <v>0</v>
      </c>
      <c r="O58" s="15">
        <v>0</v>
      </c>
      <c r="P58" s="22"/>
    </row>
    <row r="59" spans="1:16" ht="12.75">
      <c r="A59" s="15">
        <v>7</v>
      </c>
      <c r="B59" s="5" t="s">
        <v>36</v>
      </c>
      <c r="C59" s="30"/>
      <c r="D59" s="6">
        <v>3</v>
      </c>
      <c r="E59" s="30"/>
      <c r="F59" s="30">
        <f t="shared" si="6"/>
        <v>2</v>
      </c>
      <c r="G59" s="30">
        <v>2</v>
      </c>
      <c r="H59" s="30"/>
      <c r="I59" s="30">
        <v>7</v>
      </c>
      <c r="J59" s="15">
        <v>0</v>
      </c>
      <c r="K59" s="15">
        <v>7</v>
      </c>
      <c r="L59" s="15">
        <v>0</v>
      </c>
      <c r="M59" s="15">
        <v>0</v>
      </c>
      <c r="N59" s="15">
        <v>0</v>
      </c>
      <c r="O59" s="15">
        <v>0</v>
      </c>
      <c r="P59" s="22"/>
    </row>
    <row r="60" spans="1:16" ht="12.75">
      <c r="A60" s="15">
        <v>8</v>
      </c>
      <c r="B60" s="1" t="s">
        <v>37</v>
      </c>
      <c r="C60" s="30"/>
      <c r="D60" s="6">
        <v>3</v>
      </c>
      <c r="E60" s="30"/>
      <c r="F60" s="30">
        <f t="shared" si="6"/>
        <v>3</v>
      </c>
      <c r="G60" s="30">
        <v>3</v>
      </c>
      <c r="H60" s="30"/>
      <c r="I60" s="30">
        <v>8</v>
      </c>
      <c r="J60" s="15">
        <v>2</v>
      </c>
      <c r="K60" s="15">
        <v>0</v>
      </c>
      <c r="L60" s="15">
        <v>6</v>
      </c>
      <c r="M60" s="15">
        <v>0</v>
      </c>
      <c r="N60" s="15">
        <v>0</v>
      </c>
      <c r="O60" s="15">
        <v>0</v>
      </c>
      <c r="P60" s="15"/>
    </row>
    <row r="61" spans="1:16" ht="12.75">
      <c r="A61" s="15">
        <v>9</v>
      </c>
      <c r="B61" s="1" t="s">
        <v>17</v>
      </c>
      <c r="C61" s="30"/>
      <c r="D61" s="6" t="s">
        <v>58</v>
      </c>
      <c r="E61" s="30"/>
      <c r="F61" s="30">
        <f t="shared" si="6"/>
        <v>2</v>
      </c>
      <c r="G61" s="30">
        <v>1</v>
      </c>
      <c r="H61" s="30">
        <v>1</v>
      </c>
      <c r="I61" s="30">
        <v>16</v>
      </c>
      <c r="J61" s="15">
        <v>8</v>
      </c>
      <c r="K61" s="15">
        <v>0</v>
      </c>
      <c r="L61" s="15">
        <v>0</v>
      </c>
      <c r="M61" s="15">
        <v>8</v>
      </c>
      <c r="N61" s="15">
        <v>0</v>
      </c>
      <c r="O61" s="15">
        <v>0</v>
      </c>
      <c r="P61" s="5"/>
    </row>
    <row r="62" spans="1:16" s="13" customFormat="1" ht="12.75">
      <c r="A62" s="10"/>
      <c r="B62" s="98" t="s">
        <v>22</v>
      </c>
      <c r="C62" s="10"/>
      <c r="D62" s="10"/>
      <c r="E62" s="10"/>
      <c r="F62" s="100"/>
      <c r="G62" s="10"/>
      <c r="H62" s="10"/>
      <c r="I62" s="10"/>
      <c r="J62" s="10"/>
      <c r="K62" s="10"/>
      <c r="L62" s="10"/>
      <c r="M62" s="10"/>
      <c r="N62" s="10"/>
      <c r="O62" s="10"/>
      <c r="P62" s="9"/>
    </row>
    <row r="63" spans="1:16" ht="12.75">
      <c r="A63" s="4">
        <v>10</v>
      </c>
      <c r="B63" s="43" t="s">
        <v>81</v>
      </c>
      <c r="C63" s="4"/>
      <c r="D63" s="6">
        <v>3</v>
      </c>
      <c r="E63" s="4"/>
      <c r="F63" s="30">
        <f t="shared" si="6"/>
        <v>2</v>
      </c>
      <c r="G63" s="4">
        <v>2</v>
      </c>
      <c r="H63" s="4"/>
      <c r="I63" s="4">
        <v>8</v>
      </c>
      <c r="J63" s="4">
        <v>8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5"/>
    </row>
    <row r="64" spans="1:16" ht="12.75">
      <c r="A64" s="4">
        <v>11</v>
      </c>
      <c r="B64" s="43" t="s">
        <v>82</v>
      </c>
      <c r="C64" s="4"/>
      <c r="D64" s="6">
        <v>3</v>
      </c>
      <c r="E64" s="4"/>
      <c r="F64" s="30">
        <f t="shared" si="6"/>
        <v>4</v>
      </c>
      <c r="G64" s="4">
        <v>4</v>
      </c>
      <c r="H64" s="4"/>
      <c r="I64" s="4">
        <v>14</v>
      </c>
      <c r="J64" s="4">
        <v>0</v>
      </c>
      <c r="K64" s="4">
        <v>14</v>
      </c>
      <c r="L64" s="4">
        <v>0</v>
      </c>
      <c r="M64" s="4">
        <v>0</v>
      </c>
      <c r="N64" s="4">
        <v>0</v>
      </c>
      <c r="O64" s="4">
        <v>0</v>
      </c>
      <c r="P64" s="5"/>
    </row>
    <row r="65" spans="1:16" ht="12.75">
      <c r="A65" s="4">
        <v>12</v>
      </c>
      <c r="B65" s="43" t="s">
        <v>83</v>
      </c>
      <c r="C65" s="4"/>
      <c r="D65" s="6">
        <v>3</v>
      </c>
      <c r="E65" s="4"/>
      <c r="F65" s="30">
        <f t="shared" si="6"/>
        <v>2</v>
      </c>
      <c r="G65" s="4">
        <v>2</v>
      </c>
      <c r="H65" s="4"/>
      <c r="I65" s="4">
        <v>8</v>
      </c>
      <c r="J65" s="4">
        <v>8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5"/>
    </row>
    <row r="66" spans="1:16" ht="12.75">
      <c r="A66" s="4">
        <v>13</v>
      </c>
      <c r="B66" s="43" t="s">
        <v>84</v>
      </c>
      <c r="C66" s="4"/>
      <c r="D66" s="6">
        <v>4</v>
      </c>
      <c r="E66" s="4"/>
      <c r="F66" s="30">
        <f t="shared" si="6"/>
        <v>2</v>
      </c>
      <c r="G66" s="4"/>
      <c r="H66" s="4">
        <v>2</v>
      </c>
      <c r="I66" s="4">
        <v>8</v>
      </c>
      <c r="J66" s="4">
        <v>0</v>
      </c>
      <c r="K66" s="4">
        <v>0</v>
      </c>
      <c r="L66" s="4">
        <v>0</v>
      </c>
      <c r="M66" s="4">
        <v>8</v>
      </c>
      <c r="N66" s="4">
        <v>0</v>
      </c>
      <c r="O66" s="4">
        <v>0</v>
      </c>
      <c r="P66" s="5"/>
    </row>
    <row r="67" spans="1:16" ht="12.75">
      <c r="A67" s="9"/>
      <c r="B67" s="9" t="s">
        <v>10</v>
      </c>
      <c r="C67" s="10">
        <f>COUNT(C53:C66)</f>
        <v>3</v>
      </c>
      <c r="D67" s="9"/>
      <c r="E67" s="9"/>
      <c r="F67" s="10">
        <f aca="true" t="shared" si="7" ref="F67:O67">SUM(F53:F66)</f>
        <v>60</v>
      </c>
      <c r="G67" s="10">
        <f t="shared" si="7"/>
        <v>32</v>
      </c>
      <c r="H67" s="10">
        <f t="shared" si="7"/>
        <v>28</v>
      </c>
      <c r="I67" s="10">
        <f t="shared" si="7"/>
        <v>196</v>
      </c>
      <c r="J67" s="10">
        <f t="shared" si="7"/>
        <v>48</v>
      </c>
      <c r="K67" s="10">
        <f t="shared" si="7"/>
        <v>52</v>
      </c>
      <c r="L67" s="10">
        <f t="shared" si="7"/>
        <v>6</v>
      </c>
      <c r="M67" s="10">
        <f t="shared" si="7"/>
        <v>50</v>
      </c>
      <c r="N67" s="10">
        <f t="shared" si="7"/>
        <v>40</v>
      </c>
      <c r="O67" s="10">
        <f t="shared" si="7"/>
        <v>0</v>
      </c>
      <c r="P67" s="9"/>
    </row>
    <row r="68" spans="1:16" ht="12.75">
      <c r="A68" s="13"/>
      <c r="B68" s="13" t="s">
        <v>18</v>
      </c>
      <c r="C68" s="13"/>
      <c r="D68" s="13"/>
      <c r="E68" s="13"/>
      <c r="F68" s="13"/>
      <c r="G68" s="13"/>
      <c r="H68" s="13"/>
      <c r="I68" s="13"/>
      <c r="J68" s="129">
        <f>SUM(J67:L67)</f>
        <v>106</v>
      </c>
      <c r="K68" s="129"/>
      <c r="L68" s="129"/>
      <c r="M68" s="129">
        <f>SUM(M67:O67)</f>
        <v>90</v>
      </c>
      <c r="N68" s="129"/>
      <c r="O68" s="129"/>
      <c r="P68" s="12"/>
    </row>
    <row r="69" spans="1:16" ht="12.75">
      <c r="A69" s="13"/>
      <c r="B69" t="s">
        <v>38</v>
      </c>
      <c r="C69" s="13"/>
      <c r="D69" s="13"/>
      <c r="E69" s="13"/>
      <c r="F69" s="13"/>
      <c r="G69" s="13"/>
      <c r="H69" s="13"/>
      <c r="I69" s="13"/>
      <c r="J69" s="34"/>
      <c r="K69" s="34"/>
      <c r="L69" s="34"/>
      <c r="M69" s="34"/>
      <c r="N69" s="34"/>
      <c r="O69" s="34"/>
      <c r="P69" s="12"/>
    </row>
    <row r="70" spans="1:16" ht="12.75">
      <c r="A70" s="13"/>
      <c r="B70" s="86" t="s">
        <v>117</v>
      </c>
      <c r="C70" s="83"/>
      <c r="D70" s="83"/>
      <c r="E70" s="83"/>
      <c r="F70" s="87">
        <f>SUM(F53:F61)</f>
        <v>50</v>
      </c>
      <c r="G70" s="87">
        <f>SUM(G53:G61)</f>
        <v>24</v>
      </c>
      <c r="H70" s="87">
        <f>SUM(H53:H61)</f>
        <v>26</v>
      </c>
      <c r="I70" s="51"/>
      <c r="J70" s="51"/>
      <c r="K70" s="34"/>
      <c r="L70" s="34"/>
      <c r="M70" s="34"/>
      <c r="N70" s="34"/>
      <c r="O70" s="34"/>
      <c r="P70" s="12"/>
    </row>
    <row r="71" spans="1:16" ht="12.75">
      <c r="A71" s="13"/>
      <c r="B71" s="86" t="s">
        <v>118</v>
      </c>
      <c r="C71" s="83"/>
      <c r="D71" s="83"/>
      <c r="E71" s="83"/>
      <c r="F71" s="87">
        <f>SUM(F63:F66)</f>
        <v>10</v>
      </c>
      <c r="G71" s="87">
        <f>SUM(G63:G66)</f>
        <v>8</v>
      </c>
      <c r="H71" s="87">
        <f>SUM(H63:H66)</f>
        <v>2</v>
      </c>
      <c r="I71" s="51"/>
      <c r="J71" s="51"/>
      <c r="K71" s="34"/>
      <c r="L71" s="34"/>
      <c r="M71" s="34"/>
      <c r="N71" s="34"/>
      <c r="O71" s="34"/>
      <c r="P71" s="12"/>
    </row>
    <row r="72" spans="1:16" ht="12.75">
      <c r="A72" s="13"/>
      <c r="B72" s="52"/>
      <c r="C72" s="83"/>
      <c r="D72" s="83"/>
      <c r="E72" s="83"/>
      <c r="F72" s="53"/>
      <c r="G72" s="53">
        <f>SUM(G70:G71)</f>
        <v>32</v>
      </c>
      <c r="H72" s="53">
        <f>SUM(H70:H71)</f>
        <v>28</v>
      </c>
      <c r="I72" s="51"/>
      <c r="J72" s="51"/>
      <c r="K72" s="34"/>
      <c r="L72" s="34"/>
      <c r="M72" s="34"/>
      <c r="N72" s="34"/>
      <c r="O72" s="34"/>
      <c r="P72" s="12"/>
    </row>
    <row r="73" spans="1:16" ht="12.75">
      <c r="A73" s="13"/>
      <c r="B73" s="125"/>
      <c r="C73" s="126"/>
      <c r="D73" s="126"/>
      <c r="E73" s="126"/>
      <c r="F73" s="3"/>
      <c r="G73" s="3"/>
      <c r="H73" s="3"/>
      <c r="I73" s="53"/>
      <c r="J73" s="53"/>
      <c r="K73" s="34"/>
      <c r="L73" s="34"/>
      <c r="M73" s="34"/>
      <c r="N73" s="34"/>
      <c r="O73" s="34"/>
      <c r="P73" s="12"/>
    </row>
    <row r="74" spans="1:16" ht="12.75">
      <c r="A74" s="13"/>
      <c r="B74" s="13"/>
      <c r="C74" s="13"/>
      <c r="D74" s="13"/>
      <c r="E74" s="13"/>
      <c r="F74" s="13"/>
      <c r="G74" s="13"/>
      <c r="H74" s="13"/>
      <c r="I74" s="13"/>
      <c r="J74" s="34"/>
      <c r="K74" s="34"/>
      <c r="L74" s="34"/>
      <c r="M74" s="34"/>
      <c r="N74" s="34"/>
      <c r="O74" s="34"/>
      <c r="P74" s="12"/>
    </row>
    <row r="75" spans="1:16" ht="12.75">
      <c r="A75" s="13"/>
      <c r="B75" s="125" t="s">
        <v>48</v>
      </c>
      <c r="C75" s="127"/>
      <c r="D75" s="127"/>
      <c r="E75" s="127"/>
      <c r="P75" s="12"/>
    </row>
    <row r="76" spans="1:16" ht="12.75">
      <c r="A76" s="13"/>
      <c r="B76" s="29" t="s">
        <v>19</v>
      </c>
      <c r="C76" s="29"/>
      <c r="D76" s="29"/>
      <c r="E76" s="29"/>
      <c r="F76" s="29">
        <f>SUM(F53:F53)</f>
        <v>6</v>
      </c>
      <c r="G76" s="29"/>
      <c r="H76" s="29"/>
      <c r="I76" s="29">
        <f>SUM(I53:I53)</f>
        <v>30</v>
      </c>
      <c r="J76" s="29">
        <f aca="true" t="shared" si="8" ref="J76:O76">SUM(J53:J53)</f>
        <v>0</v>
      </c>
      <c r="K76" s="29">
        <f t="shared" si="8"/>
        <v>0</v>
      </c>
      <c r="L76" s="29">
        <f t="shared" si="8"/>
        <v>0</v>
      </c>
      <c r="M76" s="29">
        <f t="shared" si="8"/>
        <v>15</v>
      </c>
      <c r="N76" s="29">
        <f t="shared" si="8"/>
        <v>15</v>
      </c>
      <c r="O76" s="29">
        <f t="shared" si="8"/>
        <v>0</v>
      </c>
      <c r="P76" s="12"/>
    </row>
    <row r="77" spans="1:16" ht="12.75">
      <c r="A77" s="13"/>
      <c r="B77" s="21" t="s">
        <v>20</v>
      </c>
      <c r="C77" s="21"/>
      <c r="D77" s="21"/>
      <c r="E77" s="21"/>
      <c r="F77" s="21">
        <f>SUM(F54:F56)</f>
        <v>14</v>
      </c>
      <c r="G77" s="21"/>
      <c r="H77" s="21"/>
      <c r="I77" s="21">
        <f>SUM(I54:I56)</f>
        <v>58</v>
      </c>
      <c r="J77" s="21">
        <f aca="true" t="shared" si="9" ref="J77:O77">SUM(J54:J56)</f>
        <v>19</v>
      </c>
      <c r="K77" s="21">
        <f t="shared" si="9"/>
        <v>10</v>
      </c>
      <c r="L77" s="21">
        <f t="shared" si="9"/>
        <v>0</v>
      </c>
      <c r="M77" s="21">
        <f t="shared" si="9"/>
        <v>19</v>
      </c>
      <c r="N77" s="21">
        <f t="shared" si="9"/>
        <v>10</v>
      </c>
      <c r="O77" s="21">
        <f t="shared" si="9"/>
        <v>0</v>
      </c>
      <c r="P77" s="12"/>
    </row>
    <row r="78" spans="2:15" ht="12.75">
      <c r="B78" s="33" t="s">
        <v>21</v>
      </c>
      <c r="F78">
        <f>SUM(F76:F77)</f>
        <v>20</v>
      </c>
      <c r="I78">
        <f aca="true" t="shared" si="10" ref="I78:O78">SUM(I75:I77)</f>
        <v>88</v>
      </c>
      <c r="J78">
        <f t="shared" si="10"/>
        <v>19</v>
      </c>
      <c r="K78">
        <f t="shared" si="10"/>
        <v>10</v>
      </c>
      <c r="L78">
        <f t="shared" si="10"/>
        <v>0</v>
      </c>
      <c r="M78">
        <f t="shared" si="10"/>
        <v>34</v>
      </c>
      <c r="N78">
        <f t="shared" si="10"/>
        <v>25</v>
      </c>
      <c r="O78">
        <f t="shared" si="10"/>
        <v>0</v>
      </c>
    </row>
    <row r="79" ht="12.75">
      <c r="B79" s="33"/>
    </row>
    <row r="80" ht="12.75">
      <c r="B80" s="33"/>
    </row>
    <row r="81" spans="2:6" ht="12.75">
      <c r="B81" s="88" t="s">
        <v>122</v>
      </c>
      <c r="C81" s="11"/>
      <c r="D81" s="11"/>
      <c r="E81" s="11"/>
      <c r="F81" s="11">
        <f>F82+F83</f>
        <v>120</v>
      </c>
    </row>
    <row r="82" spans="2:6" ht="12.75">
      <c r="B82" s="77" t="s">
        <v>123</v>
      </c>
      <c r="C82" s="11"/>
      <c r="D82" s="11"/>
      <c r="E82" s="11"/>
      <c r="F82" s="11">
        <f>F35+F70</f>
        <v>100</v>
      </c>
    </row>
    <row r="83" spans="2:6" ht="12.75">
      <c r="B83" s="77" t="s">
        <v>124</v>
      </c>
      <c r="C83" s="11"/>
      <c r="D83" s="11"/>
      <c r="E83" s="11"/>
      <c r="F83" s="11">
        <f>F36+F71</f>
        <v>20</v>
      </c>
    </row>
    <row r="85" spans="2:5" ht="12.75">
      <c r="B85" t="s">
        <v>48</v>
      </c>
      <c r="D85" t="s">
        <v>52</v>
      </c>
      <c r="E85" t="s">
        <v>53</v>
      </c>
    </row>
    <row r="86" spans="2:15" s="29" customFormat="1" ht="12.75">
      <c r="B86" s="29" t="s">
        <v>19</v>
      </c>
      <c r="D86" s="29">
        <v>165</v>
      </c>
      <c r="E86" s="29">
        <v>20</v>
      </c>
      <c r="F86" s="29">
        <f>+F39+F76</f>
        <v>29</v>
      </c>
      <c r="I86" s="29">
        <f aca="true" t="shared" si="11" ref="I86:O87">+I39+I76</f>
        <v>165</v>
      </c>
      <c r="J86" s="29">
        <f t="shared" si="11"/>
        <v>15</v>
      </c>
      <c r="K86" s="29">
        <f t="shared" si="11"/>
        <v>15</v>
      </c>
      <c r="L86" s="29">
        <f t="shared" si="11"/>
        <v>0</v>
      </c>
      <c r="M86" s="29">
        <f t="shared" si="11"/>
        <v>85</v>
      </c>
      <c r="N86" s="29">
        <f t="shared" si="11"/>
        <v>40</v>
      </c>
      <c r="O86" s="29">
        <f t="shared" si="11"/>
        <v>10</v>
      </c>
    </row>
    <row r="87" spans="2:15" s="21" customFormat="1" ht="12.75">
      <c r="B87" s="21" t="s">
        <v>20</v>
      </c>
      <c r="D87" s="21">
        <v>180</v>
      </c>
      <c r="E87" s="21">
        <v>21</v>
      </c>
      <c r="F87" s="21">
        <f>+F40+F77</f>
        <v>36</v>
      </c>
      <c r="I87" s="21">
        <f t="shared" si="11"/>
        <v>180</v>
      </c>
      <c r="J87" s="21">
        <f t="shared" si="11"/>
        <v>57</v>
      </c>
      <c r="K87" s="21">
        <f t="shared" si="11"/>
        <v>39</v>
      </c>
      <c r="L87" s="21">
        <f t="shared" si="11"/>
        <v>16</v>
      </c>
      <c r="M87" s="21">
        <f t="shared" si="11"/>
        <v>39</v>
      </c>
      <c r="N87" s="21">
        <f t="shared" si="11"/>
        <v>29</v>
      </c>
      <c r="O87" s="21">
        <f t="shared" si="11"/>
        <v>0</v>
      </c>
    </row>
    <row r="88" spans="2:15" ht="12.75">
      <c r="B88" s="42" t="s">
        <v>21</v>
      </c>
      <c r="D88" s="41">
        <f>SUM(D86:D87)</f>
        <v>345</v>
      </c>
      <c r="E88" s="41">
        <f>SUM(E86:E87)</f>
        <v>41</v>
      </c>
      <c r="F88" s="41">
        <f>+SUM(F86:F87)</f>
        <v>65</v>
      </c>
      <c r="G88" s="41"/>
      <c r="H88" s="41"/>
      <c r="I88" s="41">
        <f aca="true" t="shared" si="12" ref="I88:O88">+SUM(I86:I87)</f>
        <v>345</v>
      </c>
      <c r="J88" s="41">
        <f t="shared" si="12"/>
        <v>72</v>
      </c>
      <c r="K88" s="41">
        <f t="shared" si="12"/>
        <v>54</v>
      </c>
      <c r="L88" s="41">
        <f t="shared" si="12"/>
        <v>16</v>
      </c>
      <c r="M88" s="41">
        <f t="shared" si="12"/>
        <v>124</v>
      </c>
      <c r="N88" s="41">
        <f t="shared" si="12"/>
        <v>69</v>
      </c>
      <c r="O88" s="41">
        <f t="shared" si="12"/>
        <v>10</v>
      </c>
    </row>
    <row r="89" spans="4:15" ht="12.75"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</row>
    <row r="91" spans="1:10" ht="12.75">
      <c r="A91" s="18"/>
      <c r="B91" s="62" t="s">
        <v>75</v>
      </c>
      <c r="C91" s="18"/>
      <c r="D91" s="18"/>
      <c r="E91" s="18"/>
      <c r="F91" s="18"/>
      <c r="G91" s="18"/>
      <c r="H91" s="18"/>
      <c r="I91" s="18"/>
      <c r="J91" s="18"/>
    </row>
    <row r="92" spans="1:10" ht="12.75">
      <c r="A92" s="18"/>
      <c r="B92" s="18"/>
      <c r="C92" s="57" t="s">
        <v>21</v>
      </c>
      <c r="D92" s="57" t="s">
        <v>16</v>
      </c>
      <c r="E92" s="57" t="s">
        <v>59</v>
      </c>
      <c r="F92" s="57" t="s">
        <v>16</v>
      </c>
      <c r="G92" s="57"/>
      <c r="H92" s="57"/>
      <c r="I92" s="57" t="s">
        <v>60</v>
      </c>
      <c r="J92" s="57" t="s">
        <v>16</v>
      </c>
    </row>
    <row r="93" spans="1:10" ht="12.75">
      <c r="A93" s="18"/>
      <c r="B93" s="57" t="s">
        <v>23</v>
      </c>
      <c r="C93" s="18">
        <f>+E93+I93</f>
        <v>284</v>
      </c>
      <c r="D93" s="58">
        <f>+C93/$C96</f>
        <v>0.5259259259259259</v>
      </c>
      <c r="E93" s="59">
        <f>SUM(J12:J25)+SUM(M12:M25)+SUM(J53:J61)+SUM(M53:M61)-J25-M25</f>
        <v>228</v>
      </c>
      <c r="F93" s="58">
        <f>+E93/$E96</f>
        <v>0.4956521739130435</v>
      </c>
      <c r="G93" s="58"/>
      <c r="H93" s="58"/>
      <c r="I93" s="59">
        <f>SUM(J27:J30)+SUM(M27:M30)+SUM(J63:J66)+SUM(M63:M66)</f>
        <v>56</v>
      </c>
      <c r="J93" s="58">
        <f>+I93/$I96</f>
        <v>0.7</v>
      </c>
    </row>
    <row r="94" spans="1:10" ht="12.75">
      <c r="A94" s="18"/>
      <c r="B94" s="57" t="s">
        <v>24</v>
      </c>
      <c r="C94" s="18">
        <f>+E94+I94</f>
        <v>208</v>
      </c>
      <c r="D94" s="58">
        <f>+C94/$C96</f>
        <v>0.3851851851851852</v>
      </c>
      <c r="E94" s="59">
        <f>SUM(K12:K25)+SUM(N12:N25)+SUM(K53:K61)+SUM(N53:N61)-K25-N25</f>
        <v>194</v>
      </c>
      <c r="F94" s="58">
        <f>+E94/$E96</f>
        <v>0.4217391304347826</v>
      </c>
      <c r="G94" s="58"/>
      <c r="H94" s="58"/>
      <c r="I94" s="59">
        <f>SUM(K27:K30)+SUM(N27:N30)+SUM(K63:K66)+SUM(N63:N66)</f>
        <v>14</v>
      </c>
      <c r="J94" s="58">
        <f>+I94/$I96</f>
        <v>0.175</v>
      </c>
    </row>
    <row r="95" spans="1:10" ht="12.75">
      <c r="A95" s="18"/>
      <c r="B95" s="57" t="s">
        <v>25</v>
      </c>
      <c r="C95" s="18">
        <f>+E95+I95</f>
        <v>48</v>
      </c>
      <c r="D95" s="58">
        <f>+C95/$C96</f>
        <v>0.08888888888888889</v>
      </c>
      <c r="E95" s="59">
        <f>+SUM(L12:L25)+SUM(O12:O25)+SUM(L53:L61)+SUM(O53:O61)-L25-O25</f>
        <v>38</v>
      </c>
      <c r="F95" s="58">
        <f>+E95/$E96</f>
        <v>0.08260869565217391</v>
      </c>
      <c r="G95" s="58"/>
      <c r="H95" s="58"/>
      <c r="I95" s="59">
        <f>SUM(K27:L30)+SUM(O27:O30)+SUM(L63:L66)+SUM(O63:O66)</f>
        <v>10</v>
      </c>
      <c r="J95" s="58">
        <f>+I95/$I96</f>
        <v>0.125</v>
      </c>
    </row>
    <row r="96" spans="1:10" ht="12.75">
      <c r="A96" s="18"/>
      <c r="B96" s="57" t="s">
        <v>21</v>
      </c>
      <c r="C96" s="18">
        <f>+E96+I96</f>
        <v>540</v>
      </c>
      <c r="D96" s="58">
        <f>+C96/$C96</f>
        <v>1</v>
      </c>
      <c r="E96" s="18">
        <f>SUM(E93:E95)</f>
        <v>460</v>
      </c>
      <c r="F96" s="58">
        <f>+E96/$E96</f>
        <v>1</v>
      </c>
      <c r="G96" s="58"/>
      <c r="H96" s="58"/>
      <c r="I96" s="18">
        <f>SUM(I93:I95)</f>
        <v>80</v>
      </c>
      <c r="J96" s="58">
        <f>+I96/$I96</f>
        <v>1</v>
      </c>
    </row>
    <row r="98" spans="1:10" ht="12.75">
      <c r="A98" s="18"/>
      <c r="B98" s="62" t="s">
        <v>76</v>
      </c>
      <c r="C98" s="18"/>
      <c r="D98" s="18"/>
      <c r="E98" s="18"/>
      <c r="F98" s="18"/>
      <c r="G98" s="18"/>
      <c r="H98" s="18"/>
      <c r="I98" s="18"/>
      <c r="J98" s="18"/>
    </row>
    <row r="99" spans="1:10" ht="12.75">
      <c r="A99" s="18"/>
      <c r="B99" s="18"/>
      <c r="C99" s="57" t="s">
        <v>21</v>
      </c>
      <c r="D99" s="57" t="s">
        <v>16</v>
      </c>
      <c r="E99" s="57" t="s">
        <v>59</v>
      </c>
      <c r="F99" s="57" t="s">
        <v>16</v>
      </c>
      <c r="G99" s="57"/>
      <c r="H99" s="57"/>
      <c r="I99" s="57" t="s">
        <v>60</v>
      </c>
      <c r="J99" s="57" t="s">
        <v>16</v>
      </c>
    </row>
    <row r="100" spans="1:10" ht="12.75">
      <c r="A100" s="18"/>
      <c r="B100" s="57" t="s">
        <v>23</v>
      </c>
      <c r="C100" s="18">
        <f>+E100+I100</f>
        <v>284</v>
      </c>
      <c r="D100" s="58">
        <f>+C100/$C103</f>
        <v>0.5259259259259259</v>
      </c>
      <c r="E100" s="59">
        <f>SUM(J12:J25)+SUM(M12:M25)+SUM(J53:J61)+SUM(M53:M61)-J24-M24</f>
        <v>228</v>
      </c>
      <c r="F100" s="58">
        <f>+E100/$E103</f>
        <v>0.4956521739130435</v>
      </c>
      <c r="G100" s="58"/>
      <c r="H100" s="58"/>
      <c r="I100" s="59">
        <f>SUM(J27:J30)+SUM(M27:M30)+SUM(J63:J66)+SUM(M63:M66)</f>
        <v>56</v>
      </c>
      <c r="J100" s="58">
        <f>+I100/$I103</f>
        <v>0.7</v>
      </c>
    </row>
    <row r="101" spans="1:10" ht="12.75">
      <c r="A101" s="18"/>
      <c r="B101" s="57" t="s">
        <v>24</v>
      </c>
      <c r="C101" s="18">
        <f>+E101+I101</f>
        <v>204</v>
      </c>
      <c r="D101" s="58">
        <f>+C101/$C103</f>
        <v>0.37777777777777777</v>
      </c>
      <c r="E101" s="59">
        <f>SUM(K12:K25)+SUM(N12:N25)+SUM(K53:K61)+SUM(N53:N61)-K24-N24</f>
        <v>190</v>
      </c>
      <c r="F101" s="58">
        <f>+E101/$E103</f>
        <v>0.41304347826086957</v>
      </c>
      <c r="G101" s="58"/>
      <c r="H101" s="58"/>
      <c r="I101" s="59">
        <f>SUM(K27:K30)+SUM(N27:N30)+SUM(K63:K66)+SUM(N63:N66)</f>
        <v>14</v>
      </c>
      <c r="J101" s="58">
        <f>+I101/$I103</f>
        <v>0.175</v>
      </c>
    </row>
    <row r="102" spans="1:10" ht="12.75">
      <c r="A102" s="18"/>
      <c r="B102" s="57" t="s">
        <v>25</v>
      </c>
      <c r="C102" s="18">
        <f>+E102+I102</f>
        <v>52</v>
      </c>
      <c r="D102" s="58">
        <f>+C102/$C103</f>
        <v>0.0962962962962963</v>
      </c>
      <c r="E102" s="59">
        <f>+SUM(L12:L25)+SUM(O12:O25)+SUM(L53:L61)+SUM(O53:O61)-L24-O24</f>
        <v>42</v>
      </c>
      <c r="F102" s="58">
        <f>+E102/$E103</f>
        <v>0.09130434782608696</v>
      </c>
      <c r="G102" s="58"/>
      <c r="H102" s="58"/>
      <c r="I102" s="59">
        <f>SUM(K27:L30)+SUM(O27:O30)+SUM(L63:L66)+SUM(O63:O66)</f>
        <v>10</v>
      </c>
      <c r="J102" s="58">
        <f>+I102/$I103</f>
        <v>0.125</v>
      </c>
    </row>
    <row r="103" spans="1:10" ht="12.75">
      <c r="A103" s="18"/>
      <c r="B103" s="57" t="s">
        <v>21</v>
      </c>
      <c r="C103" s="18">
        <f>+E103+I103</f>
        <v>540</v>
      </c>
      <c r="D103" s="58">
        <f>+C103/$C103</f>
        <v>1</v>
      </c>
      <c r="E103" s="18">
        <f>SUM(E100:E102)</f>
        <v>460</v>
      </c>
      <c r="F103" s="58">
        <f>+E103/$E103</f>
        <v>1</v>
      </c>
      <c r="G103" s="58"/>
      <c r="H103" s="58"/>
      <c r="I103" s="18">
        <f>SUM(I100:I102)</f>
        <v>80</v>
      </c>
      <c r="J103" s="58">
        <f>+I103/$I103</f>
        <v>1</v>
      </c>
    </row>
    <row r="105" spans="2:10" ht="25.5">
      <c r="B105" s="47" t="s">
        <v>67</v>
      </c>
      <c r="C105" s="13"/>
      <c r="D105" s="13"/>
      <c r="E105" s="13"/>
      <c r="F105" s="13"/>
      <c r="G105" s="13"/>
      <c r="H105" s="13"/>
      <c r="I105" s="13"/>
      <c r="J105" s="13"/>
    </row>
    <row r="106" spans="2:10" ht="12.75">
      <c r="B106" s="13"/>
      <c r="C106" s="34" t="s">
        <v>21</v>
      </c>
      <c r="D106" s="34" t="s">
        <v>16</v>
      </c>
      <c r="E106" s="34" t="s">
        <v>59</v>
      </c>
      <c r="F106" s="34" t="s">
        <v>16</v>
      </c>
      <c r="G106" s="34"/>
      <c r="H106" s="34"/>
      <c r="I106" s="34" t="s">
        <v>60</v>
      </c>
      <c r="J106" s="34" t="s">
        <v>16</v>
      </c>
    </row>
    <row r="107" spans="2:10" ht="12.75">
      <c r="B107" s="34" t="s">
        <v>23</v>
      </c>
      <c r="C107" s="13">
        <f>+E107+I107</f>
        <v>284</v>
      </c>
      <c r="D107" s="45">
        <f>+C107/$C110</f>
        <v>0.5259259259259259</v>
      </c>
      <c r="E107" s="46">
        <f>(E93+E100)/2</f>
        <v>228</v>
      </c>
      <c r="F107" s="45">
        <f>+E107/$E110</f>
        <v>0.4956521739130435</v>
      </c>
      <c r="G107" s="45"/>
      <c r="H107" s="45"/>
      <c r="I107" s="46">
        <f>(I93+I100)/2</f>
        <v>56</v>
      </c>
      <c r="J107" s="45">
        <f>+I107/$I110</f>
        <v>0.7</v>
      </c>
    </row>
    <row r="108" spans="2:10" ht="12.75">
      <c r="B108" s="34" t="s">
        <v>24</v>
      </c>
      <c r="C108" s="13">
        <f>+E108+I108</f>
        <v>206</v>
      </c>
      <c r="D108" s="45">
        <f>+C108/$C110</f>
        <v>0.3814814814814815</v>
      </c>
      <c r="E108" s="46">
        <f>(E94+E101)/2</f>
        <v>192</v>
      </c>
      <c r="F108" s="45">
        <f>+E108/$E110</f>
        <v>0.41739130434782606</v>
      </c>
      <c r="G108" s="45"/>
      <c r="H108" s="45"/>
      <c r="I108" s="46">
        <f>(I94+I101)/2</f>
        <v>14</v>
      </c>
      <c r="J108" s="45">
        <f>+I108/$I110</f>
        <v>0.175</v>
      </c>
    </row>
    <row r="109" spans="2:10" ht="12.75">
      <c r="B109" s="34" t="s">
        <v>25</v>
      </c>
      <c r="C109" s="13">
        <f>+E109+I109</f>
        <v>50</v>
      </c>
      <c r="D109" s="45">
        <f>+C109/$C110</f>
        <v>0.09259259259259259</v>
      </c>
      <c r="E109" s="46">
        <f>(E95+E102)/2</f>
        <v>40</v>
      </c>
      <c r="F109" s="45">
        <f>+E109/$E110</f>
        <v>0.08695652173913043</v>
      </c>
      <c r="G109" s="45"/>
      <c r="H109" s="45"/>
      <c r="I109" s="46">
        <f>(I95+I102)/2</f>
        <v>10</v>
      </c>
      <c r="J109" s="45">
        <f>+I109/$I110</f>
        <v>0.125</v>
      </c>
    </row>
    <row r="110" spans="2:10" ht="12.75">
      <c r="B110" s="34" t="s">
        <v>21</v>
      </c>
      <c r="C110" s="13">
        <f>+E110+I110</f>
        <v>540</v>
      </c>
      <c r="D110" s="45">
        <f>+C110/$C110</f>
        <v>1</v>
      </c>
      <c r="E110" s="13">
        <f>SUM(E107:E109)</f>
        <v>460</v>
      </c>
      <c r="F110" s="45">
        <f>+E110/$E110</f>
        <v>1</v>
      </c>
      <c r="G110" s="45"/>
      <c r="H110" s="45"/>
      <c r="I110" s="13">
        <f>SUM(I107:I109)</f>
        <v>80</v>
      </c>
      <c r="J110" s="45">
        <f>+I110/$I110</f>
        <v>1</v>
      </c>
    </row>
    <row r="114" spans="3:4" ht="12.75">
      <c r="C114" s="55" t="s">
        <v>125</v>
      </c>
      <c r="D114" s="55" t="s">
        <v>16</v>
      </c>
    </row>
    <row r="115" spans="1:4" ht="12.75">
      <c r="A115" s="3"/>
      <c r="B115" s="11" t="s">
        <v>61</v>
      </c>
      <c r="C115" s="89">
        <f>+SUM(C116:C119)</f>
        <v>162</v>
      </c>
      <c r="D115" s="90">
        <f>(C115/540)*100</f>
        <v>30</v>
      </c>
    </row>
    <row r="116" spans="2:4" ht="12.75">
      <c r="B116" s="93" t="s">
        <v>120</v>
      </c>
      <c r="C116" s="59">
        <v>16</v>
      </c>
      <c r="D116" s="92"/>
    </row>
    <row r="117" spans="2:4" ht="12.75">
      <c r="B117" s="97" t="s">
        <v>30</v>
      </c>
      <c r="C117" s="18">
        <v>50</v>
      </c>
      <c r="D117" s="13"/>
    </row>
    <row r="118" spans="2:4" ht="12.75">
      <c r="B118" s="93" t="s">
        <v>119</v>
      </c>
      <c r="C118" s="18">
        <v>80</v>
      </c>
      <c r="D118" s="13"/>
    </row>
    <row r="119" spans="2:3" ht="12.75">
      <c r="B119" s="93" t="s">
        <v>126</v>
      </c>
      <c r="C119" s="18">
        <v>16</v>
      </c>
    </row>
  </sheetData>
  <sheetProtection/>
  <mergeCells count="40">
    <mergeCell ref="E10:E11"/>
    <mergeCell ref="I10:I11"/>
    <mergeCell ref="I32:K32"/>
    <mergeCell ref="F9:H9"/>
    <mergeCell ref="G10:G11"/>
    <mergeCell ref="H10:H11"/>
    <mergeCell ref="A50:A52"/>
    <mergeCell ref="B50:B52"/>
    <mergeCell ref="C50:E50"/>
    <mergeCell ref="D51:D52"/>
    <mergeCell ref="E51:E52"/>
    <mergeCell ref="G51:G52"/>
    <mergeCell ref="H51:H52"/>
    <mergeCell ref="P50:P52"/>
    <mergeCell ref="F51:F52"/>
    <mergeCell ref="J51:L51"/>
    <mergeCell ref="M51:O51"/>
    <mergeCell ref="L32:N32"/>
    <mergeCell ref="F50:H50"/>
    <mergeCell ref="I51:I52"/>
    <mergeCell ref="B73:E73"/>
    <mergeCell ref="B75:E75"/>
    <mergeCell ref="B37:E37"/>
    <mergeCell ref="B38:E38"/>
    <mergeCell ref="I34:K34"/>
    <mergeCell ref="L34:N34"/>
    <mergeCell ref="J68:L68"/>
    <mergeCell ref="M68:O68"/>
    <mergeCell ref="I50:O50"/>
    <mergeCell ref="C51:C52"/>
    <mergeCell ref="P9:P11"/>
    <mergeCell ref="F10:F11"/>
    <mergeCell ref="J10:L10"/>
    <mergeCell ref="M10:O10"/>
    <mergeCell ref="A9:A11"/>
    <mergeCell ref="B9:B11"/>
    <mergeCell ref="C9:E9"/>
    <mergeCell ref="I9:O9"/>
    <mergeCell ref="C10:C11"/>
    <mergeCell ref="D10:D11"/>
  </mergeCells>
  <printOptions/>
  <pageMargins left="0.3937007874015748" right="0.3937007874015748" top="0.3937007874015748" bottom="0.3937007874015748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4"/>
  <sheetViews>
    <sheetView workbookViewId="0" topLeftCell="A1">
      <selection activeCell="A1" sqref="A1"/>
    </sheetView>
  </sheetViews>
  <sheetFormatPr defaultColWidth="9.00390625" defaultRowHeight="12.75"/>
  <cols>
    <col min="1" max="1" width="3.375" style="0" customWidth="1"/>
    <col min="2" max="2" width="35.75390625" style="0" customWidth="1"/>
    <col min="3" max="6" width="7.25390625" style="0" customWidth="1"/>
    <col min="7" max="8" width="3.75390625" style="0" customWidth="1"/>
    <col min="9" max="10" width="7.75390625" style="0" customWidth="1"/>
    <col min="11" max="15" width="5.75390625" style="0" customWidth="1"/>
    <col min="16" max="16" width="20.75390625" style="0" customWidth="1"/>
    <col min="17" max="17" width="10.25390625" style="0" bestFit="1" customWidth="1"/>
  </cols>
  <sheetData>
    <row r="1" s="54" customFormat="1" ht="15.75">
      <c r="A1" s="54" t="s">
        <v>129</v>
      </c>
    </row>
    <row r="2" spans="4:10" ht="12.75">
      <c r="D2" s="60" t="s">
        <v>65</v>
      </c>
      <c r="E2" s="60" t="s">
        <v>66</v>
      </c>
      <c r="F2" s="60"/>
      <c r="G2" s="60"/>
      <c r="H2" s="60"/>
      <c r="I2" s="60" t="s">
        <v>65</v>
      </c>
      <c r="J2" s="60" t="s">
        <v>66</v>
      </c>
    </row>
    <row r="3" spans="2:9" ht="12.75">
      <c r="B3" s="13" t="s">
        <v>121</v>
      </c>
      <c r="D3" s="18" t="s">
        <v>12</v>
      </c>
      <c r="E3" s="18" t="s">
        <v>12</v>
      </c>
      <c r="F3" s="18" t="s">
        <v>0</v>
      </c>
      <c r="G3" s="18"/>
      <c r="H3" s="18"/>
      <c r="I3" s="18"/>
    </row>
    <row r="4" spans="2:10" ht="12.75">
      <c r="B4" t="s">
        <v>128</v>
      </c>
      <c r="D4" s="44">
        <f>I4/I7</f>
        <v>0.5172413793103449</v>
      </c>
      <c r="E4" s="44">
        <f>J4/J7</f>
        <v>0.5172413793103449</v>
      </c>
      <c r="F4" s="18" t="s">
        <v>13</v>
      </c>
      <c r="G4" s="18"/>
      <c r="H4" s="18"/>
      <c r="I4" s="18">
        <f>J33+M33</f>
        <v>180</v>
      </c>
      <c r="J4" s="18">
        <f>J35+M35</f>
        <v>180</v>
      </c>
    </row>
    <row r="5" spans="2:10" ht="12.75">
      <c r="B5" t="s">
        <v>26</v>
      </c>
      <c r="D5" s="44">
        <f>I5/I7</f>
        <v>0.39080459770114945</v>
      </c>
      <c r="E5" s="44">
        <f>J5/J7</f>
        <v>0.3793103448275862</v>
      </c>
      <c r="F5" s="18" t="s">
        <v>14</v>
      </c>
      <c r="G5" s="18"/>
      <c r="H5" s="18"/>
      <c r="I5" s="18">
        <f>K33+N33</f>
        <v>136</v>
      </c>
      <c r="J5" s="18">
        <f>K35+N35</f>
        <v>132</v>
      </c>
    </row>
    <row r="6" spans="2:10" ht="12.75">
      <c r="B6" t="s">
        <v>32</v>
      </c>
      <c r="D6" s="44">
        <f>I6/I7</f>
        <v>0.09195402298850575</v>
      </c>
      <c r="E6" s="44">
        <f>J6/J7</f>
        <v>0.10344827586206896</v>
      </c>
      <c r="F6" s="18" t="s">
        <v>15</v>
      </c>
      <c r="G6" s="18"/>
      <c r="H6" s="18"/>
      <c r="I6" s="18">
        <f>L33+O33</f>
        <v>32</v>
      </c>
      <c r="J6" s="18">
        <f>L35+O35</f>
        <v>36</v>
      </c>
    </row>
    <row r="7" spans="2:10" ht="12.75">
      <c r="B7" t="s">
        <v>54</v>
      </c>
      <c r="D7" s="44">
        <f>SUM(D4:D6)</f>
        <v>1</v>
      </c>
      <c r="E7" s="44">
        <f>SUM(E4:E6)</f>
        <v>1</v>
      </c>
      <c r="F7" s="18" t="s">
        <v>1</v>
      </c>
      <c r="G7" s="18"/>
      <c r="H7" s="18"/>
      <c r="I7" s="18">
        <f>SUM(I4:I6)</f>
        <v>348</v>
      </c>
      <c r="J7" s="18">
        <f>SUM(J4:J6)</f>
        <v>348</v>
      </c>
    </row>
    <row r="8" ht="12.75">
      <c r="B8" t="s">
        <v>105</v>
      </c>
    </row>
    <row r="9" spans="1:16" ht="12.75" customHeight="1">
      <c r="A9" s="117" t="s">
        <v>11</v>
      </c>
      <c r="B9" s="117" t="s">
        <v>2</v>
      </c>
      <c r="C9" s="119" t="s">
        <v>109</v>
      </c>
      <c r="D9" s="119"/>
      <c r="E9" s="119"/>
      <c r="F9" s="130" t="s">
        <v>3</v>
      </c>
      <c r="G9" s="131"/>
      <c r="H9" s="132"/>
      <c r="I9" s="120" t="s">
        <v>4</v>
      </c>
      <c r="J9" s="121"/>
      <c r="K9" s="121"/>
      <c r="L9" s="121"/>
      <c r="M9" s="121"/>
      <c r="N9" s="121"/>
      <c r="O9" s="122"/>
      <c r="P9" s="109" t="s">
        <v>5</v>
      </c>
    </row>
    <row r="10" spans="1:16" ht="12.75" customHeight="1">
      <c r="A10" s="117"/>
      <c r="B10" s="118"/>
      <c r="C10" s="112" t="s">
        <v>6</v>
      </c>
      <c r="D10" s="123" t="s">
        <v>110</v>
      </c>
      <c r="E10" s="123" t="s">
        <v>111</v>
      </c>
      <c r="F10" s="112" t="s">
        <v>21</v>
      </c>
      <c r="G10" s="112" t="s">
        <v>112</v>
      </c>
      <c r="H10" s="112" t="s">
        <v>113</v>
      </c>
      <c r="I10" s="123" t="s">
        <v>114</v>
      </c>
      <c r="J10" s="114" t="s">
        <v>112</v>
      </c>
      <c r="K10" s="115"/>
      <c r="L10" s="116"/>
      <c r="M10" s="114" t="s">
        <v>113</v>
      </c>
      <c r="N10" s="115"/>
      <c r="O10" s="116"/>
      <c r="P10" s="110"/>
    </row>
    <row r="11" spans="1:16" ht="12.75">
      <c r="A11" s="117"/>
      <c r="B11" s="118"/>
      <c r="C11" s="113"/>
      <c r="D11" s="124"/>
      <c r="E11" s="124"/>
      <c r="F11" s="113"/>
      <c r="G11" s="113"/>
      <c r="H11" s="113"/>
      <c r="I11" s="124"/>
      <c r="J11" s="2" t="s">
        <v>7</v>
      </c>
      <c r="K11" s="4" t="s">
        <v>8</v>
      </c>
      <c r="L11" s="4" t="s">
        <v>9</v>
      </c>
      <c r="M11" s="4" t="s">
        <v>7</v>
      </c>
      <c r="N11" s="4" t="s">
        <v>8</v>
      </c>
      <c r="O11" s="4" t="s">
        <v>9</v>
      </c>
      <c r="P11" s="111"/>
    </row>
    <row r="12" spans="1:16" ht="12.75">
      <c r="A12" s="104">
        <v>1</v>
      </c>
      <c r="B12" s="37" t="s">
        <v>27</v>
      </c>
      <c r="C12" s="38">
        <v>1</v>
      </c>
      <c r="D12" s="38">
        <v>1</v>
      </c>
      <c r="E12" s="27"/>
      <c r="F12" s="36">
        <f>G12+H12</f>
        <v>5</v>
      </c>
      <c r="G12" s="78">
        <v>5</v>
      </c>
      <c r="H12" s="78"/>
      <c r="I12" s="25">
        <v>30</v>
      </c>
      <c r="J12" s="36">
        <v>15</v>
      </c>
      <c r="K12" s="26">
        <v>15</v>
      </c>
      <c r="L12" s="26">
        <v>0</v>
      </c>
      <c r="M12" s="26">
        <v>0</v>
      </c>
      <c r="N12" s="26">
        <v>0</v>
      </c>
      <c r="O12" s="26">
        <v>0</v>
      </c>
      <c r="P12" s="24"/>
    </row>
    <row r="13" spans="1:16" ht="12.75">
      <c r="A13" s="104">
        <v>2</v>
      </c>
      <c r="B13" s="37" t="s">
        <v>39</v>
      </c>
      <c r="C13" s="38"/>
      <c r="D13" s="38">
        <v>2</v>
      </c>
      <c r="E13" s="27"/>
      <c r="F13" s="36">
        <f aca="true" t="shared" si="0" ref="F13:F25">G13+H13</f>
        <v>5</v>
      </c>
      <c r="G13" s="78"/>
      <c r="H13" s="78">
        <v>5</v>
      </c>
      <c r="I13" s="25">
        <v>30</v>
      </c>
      <c r="J13" s="36">
        <v>0</v>
      </c>
      <c r="K13" s="26">
        <v>0</v>
      </c>
      <c r="L13" s="26">
        <v>0</v>
      </c>
      <c r="M13" s="26">
        <v>30</v>
      </c>
      <c r="N13" s="26">
        <v>0</v>
      </c>
      <c r="O13" s="26">
        <v>0</v>
      </c>
      <c r="P13" s="24"/>
    </row>
    <row r="14" spans="1:16" ht="12.75">
      <c r="A14" s="104">
        <v>3</v>
      </c>
      <c r="B14" s="37" t="s">
        <v>40</v>
      </c>
      <c r="C14" s="38">
        <v>2</v>
      </c>
      <c r="D14" s="38">
        <v>2</v>
      </c>
      <c r="E14" s="27"/>
      <c r="F14" s="36">
        <f t="shared" si="0"/>
        <v>6</v>
      </c>
      <c r="G14" s="78"/>
      <c r="H14" s="78">
        <v>6</v>
      </c>
      <c r="I14" s="25">
        <v>30</v>
      </c>
      <c r="J14" s="36">
        <v>0</v>
      </c>
      <c r="K14" s="26">
        <v>0</v>
      </c>
      <c r="L14" s="26">
        <v>0</v>
      </c>
      <c r="M14" s="26">
        <v>10</v>
      </c>
      <c r="N14" s="26">
        <v>10</v>
      </c>
      <c r="O14" s="26">
        <v>10</v>
      </c>
      <c r="P14" s="24"/>
    </row>
    <row r="15" spans="1:16" ht="12.75">
      <c r="A15" s="105">
        <v>4</v>
      </c>
      <c r="B15" s="24" t="s">
        <v>41</v>
      </c>
      <c r="C15" s="25"/>
      <c r="D15" s="25">
        <v>2</v>
      </c>
      <c r="E15" s="25"/>
      <c r="F15" s="36">
        <f t="shared" si="0"/>
        <v>7</v>
      </c>
      <c r="G15" s="25"/>
      <c r="H15" s="25">
        <v>7</v>
      </c>
      <c r="I15" s="25">
        <v>45</v>
      </c>
      <c r="J15" s="26">
        <v>0</v>
      </c>
      <c r="K15" s="26">
        <v>0</v>
      </c>
      <c r="L15" s="26">
        <v>0</v>
      </c>
      <c r="M15" s="26">
        <v>30</v>
      </c>
      <c r="N15" s="26">
        <v>15</v>
      </c>
      <c r="O15" s="26">
        <v>0</v>
      </c>
      <c r="P15" s="24"/>
    </row>
    <row r="16" spans="1:16" ht="12.75">
      <c r="A16" s="106">
        <v>5</v>
      </c>
      <c r="B16" s="19" t="s">
        <v>42</v>
      </c>
      <c r="C16" s="20"/>
      <c r="D16" s="31">
        <v>1</v>
      </c>
      <c r="E16" s="20"/>
      <c r="F16" s="20">
        <f t="shared" si="0"/>
        <v>3</v>
      </c>
      <c r="G16" s="20">
        <v>3</v>
      </c>
      <c r="H16" s="20"/>
      <c r="I16" s="20">
        <v>17</v>
      </c>
      <c r="J16" s="20">
        <v>7</v>
      </c>
      <c r="K16" s="20">
        <v>10</v>
      </c>
      <c r="L16" s="20">
        <v>0</v>
      </c>
      <c r="M16" s="20">
        <v>0</v>
      </c>
      <c r="N16" s="20">
        <v>0</v>
      </c>
      <c r="O16" s="20">
        <v>0</v>
      </c>
      <c r="P16" s="19"/>
    </row>
    <row r="17" spans="1:16" ht="12.75">
      <c r="A17" s="106">
        <v>6</v>
      </c>
      <c r="B17" s="19" t="s">
        <v>29</v>
      </c>
      <c r="C17" s="20"/>
      <c r="D17" s="31">
        <v>1</v>
      </c>
      <c r="E17" s="20"/>
      <c r="F17" s="20">
        <f t="shared" si="0"/>
        <v>3</v>
      </c>
      <c r="G17" s="20">
        <v>3</v>
      </c>
      <c r="H17" s="20"/>
      <c r="I17" s="20">
        <v>18</v>
      </c>
      <c r="J17" s="20">
        <v>10</v>
      </c>
      <c r="K17" s="20">
        <v>1</v>
      </c>
      <c r="L17" s="20">
        <v>7</v>
      </c>
      <c r="M17" s="20">
        <v>0</v>
      </c>
      <c r="N17" s="20">
        <v>0</v>
      </c>
      <c r="O17" s="20">
        <v>0</v>
      </c>
      <c r="P17" s="20"/>
    </row>
    <row r="18" spans="1:16" ht="12.75">
      <c r="A18" s="106">
        <v>7</v>
      </c>
      <c r="B18" s="19" t="s">
        <v>50</v>
      </c>
      <c r="C18" s="20">
        <v>1</v>
      </c>
      <c r="D18" s="20">
        <v>1</v>
      </c>
      <c r="E18" s="20"/>
      <c r="F18" s="20">
        <f t="shared" si="0"/>
        <v>3</v>
      </c>
      <c r="G18" s="20">
        <v>3</v>
      </c>
      <c r="H18" s="20"/>
      <c r="I18" s="20">
        <v>16</v>
      </c>
      <c r="J18" s="20">
        <v>6</v>
      </c>
      <c r="K18" s="20">
        <v>10</v>
      </c>
      <c r="L18" s="20">
        <v>0</v>
      </c>
      <c r="M18" s="20">
        <v>0</v>
      </c>
      <c r="N18" s="20">
        <v>0</v>
      </c>
      <c r="O18" s="20">
        <v>0</v>
      </c>
      <c r="P18" s="19"/>
    </row>
    <row r="19" spans="1:16" ht="12.75">
      <c r="A19" s="106">
        <v>8</v>
      </c>
      <c r="B19" s="19" t="s">
        <v>43</v>
      </c>
      <c r="C19" s="20"/>
      <c r="D19" s="31">
        <v>1</v>
      </c>
      <c r="E19" s="20"/>
      <c r="F19" s="20">
        <f t="shared" si="0"/>
        <v>4</v>
      </c>
      <c r="G19" s="20">
        <v>4</v>
      </c>
      <c r="H19" s="20"/>
      <c r="I19" s="20">
        <v>19</v>
      </c>
      <c r="J19" s="20">
        <v>9</v>
      </c>
      <c r="K19" s="20">
        <v>1</v>
      </c>
      <c r="L19" s="20">
        <v>9</v>
      </c>
      <c r="M19" s="20">
        <v>0</v>
      </c>
      <c r="N19" s="20">
        <v>0</v>
      </c>
      <c r="O19" s="20">
        <v>0</v>
      </c>
      <c r="P19" s="20"/>
    </row>
    <row r="20" spans="1:16" ht="12.75">
      <c r="A20" s="106">
        <v>9</v>
      </c>
      <c r="B20" s="19" t="s">
        <v>44</v>
      </c>
      <c r="C20" s="20">
        <v>1</v>
      </c>
      <c r="D20" s="31">
        <v>1</v>
      </c>
      <c r="E20" s="20"/>
      <c r="F20" s="20">
        <f t="shared" si="0"/>
        <v>3</v>
      </c>
      <c r="G20" s="20">
        <v>3</v>
      </c>
      <c r="H20" s="20"/>
      <c r="I20" s="20">
        <v>13</v>
      </c>
      <c r="J20" s="20">
        <v>6</v>
      </c>
      <c r="K20" s="20">
        <v>7</v>
      </c>
      <c r="L20" s="20">
        <v>0</v>
      </c>
      <c r="M20" s="20">
        <v>0</v>
      </c>
      <c r="N20" s="20">
        <v>0</v>
      </c>
      <c r="O20" s="20">
        <v>0</v>
      </c>
      <c r="P20" s="19"/>
    </row>
    <row r="21" spans="1:16" ht="12.75">
      <c r="A21" s="106">
        <v>10</v>
      </c>
      <c r="B21" s="19" t="s">
        <v>51</v>
      </c>
      <c r="C21" s="20">
        <v>2</v>
      </c>
      <c r="D21" s="31">
        <v>2</v>
      </c>
      <c r="E21" s="20"/>
      <c r="F21" s="20">
        <f t="shared" si="0"/>
        <v>6</v>
      </c>
      <c r="G21" s="20"/>
      <c r="H21" s="20">
        <v>6</v>
      </c>
      <c r="I21" s="20">
        <v>39</v>
      </c>
      <c r="J21" s="20">
        <v>0</v>
      </c>
      <c r="K21" s="20">
        <v>0</v>
      </c>
      <c r="L21" s="20">
        <v>0</v>
      </c>
      <c r="M21" s="20">
        <v>20</v>
      </c>
      <c r="N21" s="20">
        <v>19</v>
      </c>
      <c r="O21" s="20">
        <v>0</v>
      </c>
      <c r="P21" s="19"/>
    </row>
    <row r="22" spans="1:16" ht="12.75">
      <c r="A22" s="67">
        <v>11</v>
      </c>
      <c r="B22" s="5" t="s">
        <v>30</v>
      </c>
      <c r="C22" s="15"/>
      <c r="D22" s="30"/>
      <c r="E22" s="4" t="s">
        <v>57</v>
      </c>
      <c r="F22" s="15">
        <v>0</v>
      </c>
      <c r="G22" s="15"/>
      <c r="H22" s="15"/>
      <c r="I22" s="15">
        <v>20</v>
      </c>
      <c r="J22" s="15">
        <v>0</v>
      </c>
      <c r="K22" s="15">
        <v>10</v>
      </c>
      <c r="L22" s="15">
        <v>0</v>
      </c>
      <c r="M22" s="15">
        <v>0</v>
      </c>
      <c r="N22" s="15">
        <v>10</v>
      </c>
      <c r="O22" s="15">
        <v>0</v>
      </c>
      <c r="P22" s="28"/>
    </row>
    <row r="23" spans="1:16" ht="12.75">
      <c r="A23" s="67">
        <v>12</v>
      </c>
      <c r="B23" s="80" t="s">
        <v>28</v>
      </c>
      <c r="C23" s="15"/>
      <c r="D23" s="30">
        <v>1</v>
      </c>
      <c r="E23" s="15"/>
      <c r="F23" s="15">
        <f t="shared" si="0"/>
        <v>2</v>
      </c>
      <c r="G23" s="15">
        <v>2</v>
      </c>
      <c r="H23" s="15"/>
      <c r="I23" s="15">
        <v>9</v>
      </c>
      <c r="J23" s="15">
        <v>3</v>
      </c>
      <c r="K23" s="15">
        <v>0</v>
      </c>
      <c r="L23" s="15">
        <v>6</v>
      </c>
      <c r="M23" s="15">
        <v>0</v>
      </c>
      <c r="N23" s="15">
        <v>0</v>
      </c>
      <c r="O23" s="15">
        <v>0</v>
      </c>
      <c r="P23" s="15"/>
    </row>
    <row r="24" spans="1:16" ht="12.75">
      <c r="A24" s="68" t="s">
        <v>63</v>
      </c>
      <c r="B24" s="5" t="s">
        <v>45</v>
      </c>
      <c r="C24" s="15">
        <v>1</v>
      </c>
      <c r="D24" s="30">
        <v>1</v>
      </c>
      <c r="E24" s="15"/>
      <c r="F24" s="15">
        <f t="shared" si="0"/>
        <v>3</v>
      </c>
      <c r="G24" s="15">
        <v>3</v>
      </c>
      <c r="H24" s="15"/>
      <c r="I24" s="15">
        <v>16</v>
      </c>
      <c r="J24" s="15">
        <v>8</v>
      </c>
      <c r="K24" s="15">
        <v>8</v>
      </c>
      <c r="L24" s="15">
        <v>0</v>
      </c>
      <c r="M24" s="15">
        <v>0</v>
      </c>
      <c r="N24" s="15">
        <v>0</v>
      </c>
      <c r="O24" s="15">
        <v>0</v>
      </c>
      <c r="P24" s="79" t="s">
        <v>64</v>
      </c>
    </row>
    <row r="25" spans="1:16" ht="12.75">
      <c r="A25" s="68" t="s">
        <v>62</v>
      </c>
      <c r="B25" s="5" t="s">
        <v>31</v>
      </c>
      <c r="C25" s="15">
        <v>1</v>
      </c>
      <c r="D25" s="15">
        <v>1</v>
      </c>
      <c r="E25" s="15"/>
      <c r="F25" s="15">
        <f t="shared" si="0"/>
        <v>0</v>
      </c>
      <c r="G25" s="15"/>
      <c r="H25" s="15"/>
      <c r="I25" s="15">
        <v>16</v>
      </c>
      <c r="J25" s="23">
        <v>8</v>
      </c>
      <c r="K25" s="23">
        <v>4</v>
      </c>
      <c r="L25" s="23">
        <v>4</v>
      </c>
      <c r="M25" s="23">
        <v>0</v>
      </c>
      <c r="N25" s="23">
        <v>0</v>
      </c>
      <c r="O25" s="23">
        <v>0</v>
      </c>
      <c r="P25" s="79" t="s">
        <v>64</v>
      </c>
    </row>
    <row r="26" spans="1:16" s="13" customFormat="1" ht="12.75">
      <c r="A26" s="108"/>
      <c r="B26" s="98" t="s">
        <v>22</v>
      </c>
      <c r="C26" s="10"/>
      <c r="D26" s="10"/>
      <c r="E26" s="10"/>
      <c r="F26" s="10"/>
      <c r="G26" s="10"/>
      <c r="H26" s="10"/>
      <c r="I26" s="10"/>
      <c r="J26" s="99"/>
      <c r="K26" s="99"/>
      <c r="L26" s="99"/>
      <c r="M26" s="99"/>
      <c r="N26" s="99"/>
      <c r="O26" s="99"/>
      <c r="P26" s="9"/>
    </row>
    <row r="27" spans="1:16" ht="12.75">
      <c r="A27" s="72">
        <v>14</v>
      </c>
      <c r="B27" s="70" t="s">
        <v>95</v>
      </c>
      <c r="C27" s="72"/>
      <c r="D27" s="72">
        <v>1</v>
      </c>
      <c r="E27" s="72"/>
      <c r="F27" s="15">
        <f aca="true" t="shared" si="1" ref="F27:F32">G27+H27</f>
        <v>2</v>
      </c>
      <c r="G27" s="72">
        <v>2</v>
      </c>
      <c r="H27" s="72"/>
      <c r="I27" s="72">
        <v>6</v>
      </c>
      <c r="J27" s="73">
        <v>6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5"/>
    </row>
    <row r="28" spans="1:16" ht="12.75">
      <c r="A28" s="72">
        <v>15</v>
      </c>
      <c r="B28" s="70" t="s">
        <v>96</v>
      </c>
      <c r="C28" s="72">
        <v>1</v>
      </c>
      <c r="D28" s="72">
        <v>1</v>
      </c>
      <c r="E28" s="72"/>
      <c r="F28" s="15">
        <f t="shared" si="1"/>
        <v>2</v>
      </c>
      <c r="G28" s="72">
        <v>2</v>
      </c>
      <c r="H28" s="72"/>
      <c r="I28" s="72">
        <v>8</v>
      </c>
      <c r="J28" s="73">
        <v>4</v>
      </c>
      <c r="K28" s="73">
        <v>4</v>
      </c>
      <c r="L28" s="73">
        <v>0</v>
      </c>
      <c r="M28" s="73">
        <v>0</v>
      </c>
      <c r="N28" s="73">
        <v>0</v>
      </c>
      <c r="O28" s="73">
        <v>0</v>
      </c>
      <c r="P28" s="5"/>
    </row>
    <row r="29" spans="1:16" s="50" customFormat="1" ht="25.5">
      <c r="A29" s="72">
        <v>16</v>
      </c>
      <c r="B29" s="102" t="s">
        <v>97</v>
      </c>
      <c r="C29" s="72"/>
      <c r="D29" s="72">
        <v>1</v>
      </c>
      <c r="E29" s="72"/>
      <c r="F29" s="67">
        <f t="shared" si="1"/>
        <v>2</v>
      </c>
      <c r="G29" s="72">
        <v>2</v>
      </c>
      <c r="H29" s="72"/>
      <c r="I29" s="72">
        <v>8</v>
      </c>
      <c r="J29" s="73">
        <v>4</v>
      </c>
      <c r="K29" s="73">
        <v>4</v>
      </c>
      <c r="L29" s="73">
        <v>0</v>
      </c>
      <c r="M29" s="73">
        <v>0</v>
      </c>
      <c r="N29" s="73">
        <v>0</v>
      </c>
      <c r="O29" s="73">
        <v>0</v>
      </c>
      <c r="P29" s="48"/>
    </row>
    <row r="30" spans="1:16" ht="12.75">
      <c r="A30" s="72">
        <v>17</v>
      </c>
      <c r="B30" s="74" t="s">
        <v>98</v>
      </c>
      <c r="C30" s="72"/>
      <c r="D30" s="72">
        <v>2</v>
      </c>
      <c r="E30" s="72"/>
      <c r="F30" s="15">
        <f t="shared" si="1"/>
        <v>1</v>
      </c>
      <c r="G30" s="72"/>
      <c r="H30" s="72">
        <v>1</v>
      </c>
      <c r="I30" s="72">
        <v>8</v>
      </c>
      <c r="J30" s="73">
        <v>0</v>
      </c>
      <c r="K30" s="73">
        <v>0</v>
      </c>
      <c r="L30" s="73">
        <v>0</v>
      </c>
      <c r="M30" s="73">
        <v>4</v>
      </c>
      <c r="N30" s="73">
        <v>4</v>
      </c>
      <c r="O30" s="73">
        <v>0</v>
      </c>
      <c r="P30" s="5"/>
    </row>
    <row r="31" spans="1:16" ht="12.75">
      <c r="A31" s="72">
        <v>18</v>
      </c>
      <c r="B31" s="71" t="s">
        <v>99</v>
      </c>
      <c r="C31" s="72"/>
      <c r="D31" s="72">
        <v>2</v>
      </c>
      <c r="E31" s="72"/>
      <c r="F31" s="15">
        <f t="shared" si="1"/>
        <v>2</v>
      </c>
      <c r="G31" s="72"/>
      <c r="H31" s="72">
        <v>2</v>
      </c>
      <c r="I31" s="72">
        <v>8</v>
      </c>
      <c r="J31" s="73">
        <v>0</v>
      </c>
      <c r="K31" s="73">
        <v>0</v>
      </c>
      <c r="L31" s="73">
        <v>0</v>
      </c>
      <c r="M31" s="73">
        <v>4</v>
      </c>
      <c r="N31" s="73">
        <v>4</v>
      </c>
      <c r="O31" s="73">
        <v>0</v>
      </c>
      <c r="P31" s="5"/>
    </row>
    <row r="32" spans="1:16" ht="12.75">
      <c r="A32" s="72">
        <v>19</v>
      </c>
      <c r="B32" s="79" t="s">
        <v>100</v>
      </c>
      <c r="C32" s="72"/>
      <c r="D32" s="72">
        <v>2</v>
      </c>
      <c r="E32" s="72"/>
      <c r="F32" s="15">
        <f t="shared" si="1"/>
        <v>1</v>
      </c>
      <c r="G32" s="72"/>
      <c r="H32" s="72">
        <v>1</v>
      </c>
      <c r="I32" s="72">
        <v>8</v>
      </c>
      <c r="J32" s="73">
        <v>0</v>
      </c>
      <c r="K32" s="73">
        <v>0</v>
      </c>
      <c r="L32" s="73">
        <v>0</v>
      </c>
      <c r="M32" s="73">
        <v>4</v>
      </c>
      <c r="N32" s="73">
        <v>4</v>
      </c>
      <c r="O32" s="73">
        <v>0</v>
      </c>
      <c r="P32" s="5"/>
    </row>
    <row r="33" spans="1:16" ht="12.75">
      <c r="A33" s="9"/>
      <c r="B33" s="9" t="s">
        <v>68</v>
      </c>
      <c r="C33" s="10">
        <v>7</v>
      </c>
      <c r="D33" s="10"/>
      <c r="E33" s="9"/>
      <c r="F33" s="10">
        <f>SUM(F12:F32)</f>
        <v>60</v>
      </c>
      <c r="G33" s="10">
        <f>SUM(G12:G32)</f>
        <v>32</v>
      </c>
      <c r="H33" s="10">
        <f>SUM(H12:H32)</f>
        <v>28</v>
      </c>
      <c r="I33" s="10">
        <f aca="true" t="shared" si="2" ref="I33:O33">SUM(I12:I32)-I25</f>
        <v>348</v>
      </c>
      <c r="J33" s="10">
        <f t="shared" si="2"/>
        <v>78</v>
      </c>
      <c r="K33" s="10">
        <f t="shared" si="2"/>
        <v>70</v>
      </c>
      <c r="L33" s="10">
        <f t="shared" si="2"/>
        <v>22</v>
      </c>
      <c r="M33" s="10">
        <f t="shared" si="2"/>
        <v>102</v>
      </c>
      <c r="N33" s="10">
        <f t="shared" si="2"/>
        <v>66</v>
      </c>
      <c r="O33" s="10">
        <f t="shared" si="2"/>
        <v>10</v>
      </c>
      <c r="P33" s="9"/>
    </row>
    <row r="34" spans="1:16" ht="12.75">
      <c r="A34" s="5"/>
      <c r="B34" s="81" t="s">
        <v>69</v>
      </c>
      <c r="C34" s="82"/>
      <c r="D34" s="82"/>
      <c r="E34" s="82"/>
      <c r="F34" s="9"/>
      <c r="G34" s="9"/>
      <c r="H34" s="9"/>
      <c r="I34" s="128">
        <f>SUM(J33:L33)</f>
        <v>170</v>
      </c>
      <c r="J34" s="128"/>
      <c r="K34" s="128"/>
      <c r="L34" s="128">
        <f>SUM(M33:O33)</f>
        <v>178</v>
      </c>
      <c r="M34" s="128"/>
      <c r="N34" s="128"/>
      <c r="O34" s="4"/>
      <c r="P34" s="5"/>
    </row>
    <row r="35" spans="1:16" ht="12.75">
      <c r="A35" s="9"/>
      <c r="B35" s="9" t="s">
        <v>70</v>
      </c>
      <c r="C35" s="10">
        <v>7</v>
      </c>
      <c r="D35" s="10"/>
      <c r="E35" s="9"/>
      <c r="F35" s="10">
        <f>SUM(F12:F32)</f>
        <v>60</v>
      </c>
      <c r="G35" s="10">
        <f>SUM(G12:G32)</f>
        <v>32</v>
      </c>
      <c r="H35" s="10">
        <f>SUM(H12:H32)</f>
        <v>28</v>
      </c>
      <c r="I35" s="10">
        <f aca="true" t="shared" si="3" ref="I35:O35">SUM(I12:I32)-I24</f>
        <v>348</v>
      </c>
      <c r="J35" s="10">
        <f t="shared" si="3"/>
        <v>78</v>
      </c>
      <c r="K35" s="10">
        <f t="shared" si="3"/>
        <v>66</v>
      </c>
      <c r="L35" s="10">
        <f t="shared" si="3"/>
        <v>26</v>
      </c>
      <c r="M35" s="10">
        <f t="shared" si="3"/>
        <v>102</v>
      </c>
      <c r="N35" s="10">
        <f t="shared" si="3"/>
        <v>66</v>
      </c>
      <c r="O35" s="10">
        <f t="shared" si="3"/>
        <v>10</v>
      </c>
      <c r="P35" s="9"/>
    </row>
    <row r="36" spans="1:16" ht="12.75">
      <c r="A36" s="3"/>
      <c r="B36" s="16" t="s">
        <v>71</v>
      </c>
      <c r="C36" s="17"/>
      <c r="D36" s="17"/>
      <c r="E36" s="17"/>
      <c r="F36" s="11"/>
      <c r="G36" s="11"/>
      <c r="H36" s="11"/>
      <c r="I36" s="137">
        <f>SUM(J35:L35)</f>
        <v>170</v>
      </c>
      <c r="J36" s="137"/>
      <c r="K36" s="137"/>
      <c r="L36" s="137">
        <f>SUM(M35:O35)</f>
        <v>178</v>
      </c>
      <c r="M36" s="137"/>
      <c r="N36" s="137"/>
      <c r="O36" s="8"/>
      <c r="P36" s="7"/>
    </row>
    <row r="37" spans="1:16" ht="12.75">
      <c r="A37" s="3"/>
      <c r="B37" s="86" t="s">
        <v>117</v>
      </c>
      <c r="C37" s="83"/>
      <c r="D37" s="83"/>
      <c r="E37" s="83"/>
      <c r="F37" s="87">
        <f>SUM(F12:F25)</f>
        <v>50</v>
      </c>
      <c r="G37" s="87">
        <f>SUM(G12:G25)</f>
        <v>26</v>
      </c>
      <c r="H37" s="87">
        <f>SUM(H12:H25)</f>
        <v>24</v>
      </c>
      <c r="I37" s="35"/>
      <c r="J37" s="35"/>
      <c r="K37" s="35"/>
      <c r="L37" s="35"/>
      <c r="M37" s="35"/>
      <c r="N37" s="35"/>
      <c r="O37" s="8"/>
      <c r="P37" s="7"/>
    </row>
    <row r="38" spans="1:16" ht="12.75">
      <c r="A38" s="3"/>
      <c r="B38" s="86" t="s">
        <v>118</v>
      </c>
      <c r="C38" s="83"/>
      <c r="D38" s="83"/>
      <c r="E38" s="83"/>
      <c r="F38" s="87">
        <f>SUM(F27:F32)</f>
        <v>10</v>
      </c>
      <c r="G38" s="87">
        <f>SUM(G27:G32)</f>
        <v>6</v>
      </c>
      <c r="H38" s="87">
        <f>SUM(H27:H32)</f>
        <v>4</v>
      </c>
      <c r="I38" s="51"/>
      <c r="J38" s="51"/>
      <c r="K38" s="35"/>
      <c r="L38" s="3"/>
      <c r="M38" s="3"/>
      <c r="N38" s="3"/>
      <c r="O38" s="8"/>
      <c r="P38" s="7"/>
    </row>
    <row r="39" spans="1:16" ht="12.75">
      <c r="A39" s="3"/>
      <c r="B39" s="86"/>
      <c r="C39" s="83"/>
      <c r="D39" s="83"/>
      <c r="E39" s="83"/>
      <c r="F39" s="87"/>
      <c r="G39" s="11">
        <f>SUM(G37:G38)</f>
        <v>32</v>
      </c>
      <c r="H39" s="11">
        <f>SUM(H37:H38)</f>
        <v>28</v>
      </c>
      <c r="I39" s="51"/>
      <c r="J39" s="51"/>
      <c r="K39" s="35"/>
      <c r="L39" s="3"/>
      <c r="M39" s="3"/>
      <c r="N39" s="3"/>
      <c r="O39" s="8"/>
      <c r="P39" s="7"/>
    </row>
    <row r="40" spans="1:16" ht="12.75">
      <c r="A40" s="3"/>
      <c r="B40" s="86"/>
      <c r="C40" s="83"/>
      <c r="D40" s="83"/>
      <c r="E40" s="83"/>
      <c r="F40" s="87"/>
      <c r="G40" s="87"/>
      <c r="H40" s="87"/>
      <c r="I40" s="51"/>
      <c r="J40" s="51"/>
      <c r="K40" s="35"/>
      <c r="L40" s="3"/>
      <c r="M40" s="3"/>
      <c r="N40" s="3"/>
      <c r="O40" s="8"/>
      <c r="P40" s="7"/>
    </row>
    <row r="41" spans="2:5" ht="12.75">
      <c r="B41" s="125" t="s">
        <v>48</v>
      </c>
      <c r="C41" s="127"/>
      <c r="D41" s="127"/>
      <c r="E41" s="127"/>
    </row>
    <row r="42" spans="1:16" ht="12.75">
      <c r="A42" s="29"/>
      <c r="B42" s="29" t="s">
        <v>19</v>
      </c>
      <c r="C42" s="29"/>
      <c r="D42" s="29"/>
      <c r="E42" s="29"/>
      <c r="F42" s="29">
        <f>SUM(F12:F15)</f>
        <v>23</v>
      </c>
      <c r="G42" s="29"/>
      <c r="H42" s="29"/>
      <c r="I42" s="29">
        <f>SUM(I12:I15)</f>
        <v>135</v>
      </c>
      <c r="J42" s="29">
        <f aca="true" t="shared" si="4" ref="J42:O42">SUM(J12:J15)</f>
        <v>15</v>
      </c>
      <c r="K42" s="29">
        <f t="shared" si="4"/>
        <v>15</v>
      </c>
      <c r="L42" s="29">
        <f t="shared" si="4"/>
        <v>0</v>
      </c>
      <c r="M42" s="29">
        <f t="shared" si="4"/>
        <v>70</v>
      </c>
      <c r="N42" s="29">
        <f t="shared" si="4"/>
        <v>25</v>
      </c>
      <c r="O42" s="29">
        <f t="shared" si="4"/>
        <v>10</v>
      </c>
      <c r="P42" s="29"/>
    </row>
    <row r="43" spans="1:16" ht="12.75">
      <c r="A43" s="21"/>
      <c r="B43" s="21" t="s">
        <v>20</v>
      </c>
      <c r="C43" s="21"/>
      <c r="D43" s="21"/>
      <c r="E43" s="21"/>
      <c r="F43" s="21">
        <f>SUM(F16:F21)</f>
        <v>22</v>
      </c>
      <c r="G43" s="21"/>
      <c r="H43" s="21"/>
      <c r="I43" s="21">
        <f>SUM(I16:I21)</f>
        <v>122</v>
      </c>
      <c r="J43" s="21">
        <f aca="true" t="shared" si="5" ref="J43:O43">SUM(J16:J21)</f>
        <v>38</v>
      </c>
      <c r="K43" s="21">
        <f t="shared" si="5"/>
        <v>29</v>
      </c>
      <c r="L43" s="21">
        <f t="shared" si="5"/>
        <v>16</v>
      </c>
      <c r="M43" s="21">
        <f t="shared" si="5"/>
        <v>20</v>
      </c>
      <c r="N43" s="21">
        <f t="shared" si="5"/>
        <v>19</v>
      </c>
      <c r="O43" s="21">
        <f t="shared" si="5"/>
        <v>0</v>
      </c>
      <c r="P43" s="21"/>
    </row>
    <row r="44" spans="2:15" ht="12.75">
      <c r="B44" s="33" t="s">
        <v>21</v>
      </c>
      <c r="F44">
        <f>SUM(F42:F43)</f>
        <v>45</v>
      </c>
      <c r="I44">
        <f>SUM(I42:I43)</f>
        <v>257</v>
      </c>
      <c r="J44">
        <f aca="true" t="shared" si="6" ref="J44:O44">SUM(J42:J43)</f>
        <v>53</v>
      </c>
      <c r="K44">
        <f t="shared" si="6"/>
        <v>44</v>
      </c>
      <c r="L44">
        <f t="shared" si="6"/>
        <v>16</v>
      </c>
      <c r="M44">
        <f t="shared" si="6"/>
        <v>90</v>
      </c>
      <c r="N44">
        <f t="shared" si="6"/>
        <v>44</v>
      </c>
      <c r="O44">
        <f t="shared" si="6"/>
        <v>10</v>
      </c>
    </row>
    <row r="45" ht="12.75">
      <c r="B45" s="33"/>
    </row>
    <row r="46" ht="12.75">
      <c r="B46" s="33"/>
    </row>
    <row r="47" spans="2:15" ht="12.75">
      <c r="B47" s="13" t="s">
        <v>94</v>
      </c>
      <c r="D47" s="13"/>
      <c r="E47" s="18" t="s">
        <v>12</v>
      </c>
      <c r="F47" s="18" t="s">
        <v>0</v>
      </c>
      <c r="G47" s="18"/>
      <c r="H47" s="18"/>
      <c r="I47" s="18"/>
      <c r="J47" s="13"/>
      <c r="K47" s="13"/>
      <c r="L47" s="13"/>
      <c r="M47" s="13"/>
      <c r="N47" s="13"/>
      <c r="O47" s="13"/>
    </row>
    <row r="48" spans="2:15" ht="12.75">
      <c r="B48" t="s">
        <v>128</v>
      </c>
      <c r="D48" s="14"/>
      <c r="E48" s="44">
        <f>I48/I51</f>
        <v>0.46875</v>
      </c>
      <c r="F48" s="18" t="s">
        <v>13</v>
      </c>
      <c r="G48" s="18"/>
      <c r="H48" s="18"/>
      <c r="I48" s="18">
        <f>J70+M70</f>
        <v>90</v>
      </c>
      <c r="J48" s="13"/>
      <c r="K48" s="13"/>
      <c r="L48" s="13"/>
      <c r="M48" s="13"/>
      <c r="N48" s="13"/>
      <c r="O48" s="13"/>
    </row>
    <row r="49" spans="2:15" ht="12.75">
      <c r="B49" t="s">
        <v>26</v>
      </c>
      <c r="D49" s="14"/>
      <c r="E49" s="44">
        <f>I49/I51</f>
        <v>0.5</v>
      </c>
      <c r="F49" s="18" t="s">
        <v>14</v>
      </c>
      <c r="G49" s="18"/>
      <c r="H49" s="18"/>
      <c r="I49" s="18">
        <f>K70+N70</f>
        <v>96</v>
      </c>
      <c r="J49" s="13"/>
      <c r="K49" s="13"/>
      <c r="L49" s="13"/>
      <c r="M49" s="13"/>
      <c r="N49" s="13"/>
      <c r="O49" s="13"/>
    </row>
    <row r="50" spans="2:15" ht="12.75">
      <c r="B50" t="s">
        <v>34</v>
      </c>
      <c r="D50" s="14"/>
      <c r="E50" s="44">
        <f>I50/I51</f>
        <v>0.03125</v>
      </c>
      <c r="F50" s="18" t="s">
        <v>15</v>
      </c>
      <c r="G50" s="18"/>
      <c r="H50" s="18"/>
      <c r="I50" s="18">
        <f>L70+O70</f>
        <v>6</v>
      </c>
      <c r="J50" s="13"/>
      <c r="K50" s="13"/>
      <c r="L50" s="13"/>
      <c r="M50" s="13"/>
      <c r="N50" s="13"/>
      <c r="O50" s="13"/>
    </row>
    <row r="51" spans="2:15" ht="12.75">
      <c r="B51" t="s">
        <v>54</v>
      </c>
      <c r="D51" s="13"/>
      <c r="E51" s="44">
        <f>SUM(E48:E50)</f>
        <v>1</v>
      </c>
      <c r="F51" s="18" t="s">
        <v>1</v>
      </c>
      <c r="G51" s="18"/>
      <c r="H51" s="18"/>
      <c r="I51" s="18">
        <f>SUM(I48:I50)</f>
        <v>192</v>
      </c>
      <c r="J51" s="13"/>
      <c r="K51" s="13"/>
      <c r="L51" s="13"/>
      <c r="M51" s="13"/>
      <c r="N51" s="13"/>
      <c r="O51" s="13"/>
    </row>
    <row r="52" ht="12.75">
      <c r="B52" t="s">
        <v>105</v>
      </c>
    </row>
    <row r="53" spans="1:16" ht="12.75" customHeight="1">
      <c r="A53" s="133" t="s">
        <v>11</v>
      </c>
      <c r="B53" s="134" t="s">
        <v>2</v>
      </c>
      <c r="C53" s="119" t="s">
        <v>109</v>
      </c>
      <c r="D53" s="119"/>
      <c r="E53" s="119"/>
      <c r="F53" s="130" t="s">
        <v>3</v>
      </c>
      <c r="G53" s="131"/>
      <c r="H53" s="132"/>
      <c r="I53" s="120" t="s">
        <v>4</v>
      </c>
      <c r="J53" s="121"/>
      <c r="K53" s="121"/>
      <c r="L53" s="121"/>
      <c r="M53" s="121"/>
      <c r="N53" s="121"/>
      <c r="O53" s="122"/>
      <c r="P53" s="109" t="s">
        <v>5</v>
      </c>
    </row>
    <row r="54" spans="1:16" ht="12.75" customHeight="1">
      <c r="A54" s="133"/>
      <c r="B54" s="135"/>
      <c r="C54" s="112" t="s">
        <v>6</v>
      </c>
      <c r="D54" s="123" t="s">
        <v>110</v>
      </c>
      <c r="E54" s="123" t="s">
        <v>111</v>
      </c>
      <c r="F54" s="112" t="s">
        <v>21</v>
      </c>
      <c r="G54" s="112" t="s">
        <v>115</v>
      </c>
      <c r="H54" s="112" t="s">
        <v>116</v>
      </c>
      <c r="I54" s="123" t="s">
        <v>114</v>
      </c>
      <c r="J54" s="114" t="s">
        <v>115</v>
      </c>
      <c r="K54" s="115"/>
      <c r="L54" s="116"/>
      <c r="M54" s="114" t="s">
        <v>116</v>
      </c>
      <c r="N54" s="115"/>
      <c r="O54" s="116"/>
      <c r="P54" s="110"/>
    </row>
    <row r="55" spans="1:16" ht="12.75">
      <c r="A55" s="133"/>
      <c r="B55" s="136"/>
      <c r="C55" s="113"/>
      <c r="D55" s="124"/>
      <c r="E55" s="124"/>
      <c r="F55" s="113"/>
      <c r="G55" s="113"/>
      <c r="H55" s="113"/>
      <c r="I55" s="124"/>
      <c r="J55" s="2" t="s">
        <v>7</v>
      </c>
      <c r="K55" s="4" t="s">
        <v>8</v>
      </c>
      <c r="L55" s="4" t="s">
        <v>9</v>
      </c>
      <c r="M55" s="4" t="s">
        <v>7</v>
      </c>
      <c r="N55" s="4" t="s">
        <v>8</v>
      </c>
      <c r="O55" s="4" t="s">
        <v>9</v>
      </c>
      <c r="P55" s="111"/>
    </row>
    <row r="56" spans="1:16" ht="12.75">
      <c r="A56" s="105">
        <v>1</v>
      </c>
      <c r="B56" s="24" t="s">
        <v>46</v>
      </c>
      <c r="C56" s="25">
        <v>4</v>
      </c>
      <c r="D56" s="25">
        <v>4</v>
      </c>
      <c r="E56" s="25"/>
      <c r="F56" s="26">
        <f>G56+H56</f>
        <v>6</v>
      </c>
      <c r="G56" s="25"/>
      <c r="H56" s="25">
        <v>6</v>
      </c>
      <c r="I56" s="25">
        <v>30</v>
      </c>
      <c r="J56" s="26">
        <v>0</v>
      </c>
      <c r="K56" s="26">
        <v>0</v>
      </c>
      <c r="L56" s="26">
        <v>0</v>
      </c>
      <c r="M56" s="26">
        <v>15</v>
      </c>
      <c r="N56" s="26">
        <v>15</v>
      </c>
      <c r="O56" s="26">
        <v>0</v>
      </c>
      <c r="P56" s="24"/>
    </row>
    <row r="57" spans="1:16" ht="12.75">
      <c r="A57" s="106">
        <v>2</v>
      </c>
      <c r="B57" s="32" t="s">
        <v>33</v>
      </c>
      <c r="C57" s="31">
        <v>3</v>
      </c>
      <c r="D57" s="31">
        <v>3</v>
      </c>
      <c r="E57" s="31"/>
      <c r="F57" s="31">
        <f aca="true" t="shared" si="7" ref="F57:F64">G57+H57</f>
        <v>7</v>
      </c>
      <c r="G57" s="31">
        <v>7</v>
      </c>
      <c r="H57" s="31"/>
      <c r="I57" s="31">
        <v>29</v>
      </c>
      <c r="J57" s="20">
        <v>19</v>
      </c>
      <c r="K57" s="20">
        <v>10</v>
      </c>
      <c r="L57" s="20">
        <v>0</v>
      </c>
      <c r="M57" s="20">
        <v>0</v>
      </c>
      <c r="N57" s="20">
        <v>0</v>
      </c>
      <c r="O57" s="20">
        <v>0</v>
      </c>
      <c r="P57" s="19"/>
    </row>
    <row r="58" spans="1:16" ht="12.75">
      <c r="A58" s="106">
        <v>3</v>
      </c>
      <c r="B58" s="40" t="s">
        <v>49</v>
      </c>
      <c r="C58" s="31">
        <v>4</v>
      </c>
      <c r="D58" s="31"/>
      <c r="E58" s="31"/>
      <c r="F58" s="31">
        <f t="shared" si="7"/>
        <v>4</v>
      </c>
      <c r="G58" s="31"/>
      <c r="H58" s="31">
        <v>4</v>
      </c>
      <c r="I58" s="31">
        <v>19</v>
      </c>
      <c r="J58" s="20">
        <v>0</v>
      </c>
      <c r="K58" s="20">
        <v>0</v>
      </c>
      <c r="L58" s="20">
        <v>0</v>
      </c>
      <c r="M58" s="20">
        <v>19</v>
      </c>
      <c r="N58" s="20">
        <v>0</v>
      </c>
      <c r="O58" s="20">
        <v>0</v>
      </c>
      <c r="P58" s="22"/>
    </row>
    <row r="59" spans="1:16" ht="12.75">
      <c r="A59" s="106">
        <v>4</v>
      </c>
      <c r="B59" s="40" t="s">
        <v>47</v>
      </c>
      <c r="C59" s="31"/>
      <c r="D59" s="31">
        <v>4</v>
      </c>
      <c r="E59" s="31"/>
      <c r="F59" s="31">
        <f t="shared" si="7"/>
        <v>3</v>
      </c>
      <c r="G59" s="31"/>
      <c r="H59" s="31">
        <v>3</v>
      </c>
      <c r="I59" s="31">
        <v>10</v>
      </c>
      <c r="J59" s="20">
        <v>0</v>
      </c>
      <c r="K59" s="20">
        <v>0</v>
      </c>
      <c r="L59" s="20">
        <v>0</v>
      </c>
      <c r="M59" s="20">
        <v>0</v>
      </c>
      <c r="N59" s="20">
        <v>10</v>
      </c>
      <c r="O59" s="20">
        <v>0</v>
      </c>
      <c r="P59" s="22"/>
    </row>
    <row r="60" spans="1:16" ht="12.75">
      <c r="A60" s="67">
        <v>5</v>
      </c>
      <c r="B60" s="1" t="s">
        <v>30</v>
      </c>
      <c r="C60" s="30"/>
      <c r="D60" s="30"/>
      <c r="E60" s="6" t="s">
        <v>58</v>
      </c>
      <c r="F60" s="30">
        <f t="shared" si="7"/>
        <v>20</v>
      </c>
      <c r="G60" s="30">
        <v>8</v>
      </c>
      <c r="H60" s="30">
        <v>12</v>
      </c>
      <c r="I60" s="30">
        <v>30</v>
      </c>
      <c r="J60" s="15">
        <v>0</v>
      </c>
      <c r="K60" s="15">
        <v>15</v>
      </c>
      <c r="L60" s="15">
        <v>0</v>
      </c>
      <c r="M60" s="15">
        <v>0</v>
      </c>
      <c r="N60" s="15">
        <v>15</v>
      </c>
      <c r="O60" s="15">
        <v>0</v>
      </c>
      <c r="P60" s="5"/>
    </row>
    <row r="61" spans="1:16" ht="12.75">
      <c r="A61" s="67">
        <v>6</v>
      </c>
      <c r="B61" s="1" t="s">
        <v>35</v>
      </c>
      <c r="C61" s="30"/>
      <c r="D61" s="6">
        <v>3</v>
      </c>
      <c r="E61" s="30"/>
      <c r="F61" s="30">
        <f t="shared" si="7"/>
        <v>3</v>
      </c>
      <c r="G61" s="30">
        <v>3</v>
      </c>
      <c r="H61" s="30"/>
      <c r="I61" s="30">
        <v>9</v>
      </c>
      <c r="J61" s="15">
        <v>3</v>
      </c>
      <c r="K61" s="15">
        <v>6</v>
      </c>
      <c r="L61" s="15">
        <v>0</v>
      </c>
      <c r="M61" s="15">
        <v>0</v>
      </c>
      <c r="N61" s="15">
        <v>0</v>
      </c>
      <c r="O61" s="15">
        <v>0</v>
      </c>
      <c r="P61" s="22"/>
    </row>
    <row r="62" spans="1:16" ht="12.75">
      <c r="A62" s="67">
        <v>7</v>
      </c>
      <c r="B62" s="5" t="s">
        <v>36</v>
      </c>
      <c r="C62" s="30"/>
      <c r="D62" s="6">
        <v>3</v>
      </c>
      <c r="E62" s="30"/>
      <c r="F62" s="30">
        <f t="shared" si="7"/>
        <v>2</v>
      </c>
      <c r="G62" s="30">
        <v>2</v>
      </c>
      <c r="H62" s="30"/>
      <c r="I62" s="30">
        <v>7</v>
      </c>
      <c r="J62" s="15">
        <v>0</v>
      </c>
      <c r="K62" s="15">
        <v>7</v>
      </c>
      <c r="L62" s="15">
        <v>0</v>
      </c>
      <c r="M62" s="15">
        <v>0</v>
      </c>
      <c r="N62" s="15">
        <v>0</v>
      </c>
      <c r="O62" s="15">
        <v>0</v>
      </c>
      <c r="P62" s="22"/>
    </row>
    <row r="63" spans="1:16" ht="12.75">
      <c r="A63" s="67">
        <v>8</v>
      </c>
      <c r="B63" s="1" t="s">
        <v>37</v>
      </c>
      <c r="C63" s="30"/>
      <c r="D63" s="6">
        <v>3</v>
      </c>
      <c r="E63" s="30"/>
      <c r="F63" s="30">
        <f t="shared" si="7"/>
        <v>3</v>
      </c>
      <c r="G63" s="30">
        <v>3</v>
      </c>
      <c r="H63" s="30"/>
      <c r="I63" s="30">
        <v>8</v>
      </c>
      <c r="J63" s="15">
        <v>2</v>
      </c>
      <c r="K63" s="15">
        <v>0</v>
      </c>
      <c r="L63" s="15">
        <v>6</v>
      </c>
      <c r="M63" s="15">
        <v>0</v>
      </c>
      <c r="N63" s="15">
        <v>0</v>
      </c>
      <c r="O63" s="15">
        <v>0</v>
      </c>
      <c r="P63" s="15"/>
    </row>
    <row r="64" spans="1:16" ht="12.75">
      <c r="A64" s="67">
        <v>9</v>
      </c>
      <c r="B64" s="1" t="s">
        <v>17</v>
      </c>
      <c r="C64" s="30"/>
      <c r="D64" s="6" t="s">
        <v>58</v>
      </c>
      <c r="E64" s="30"/>
      <c r="F64" s="30">
        <f t="shared" si="7"/>
        <v>2</v>
      </c>
      <c r="G64" s="30">
        <v>1</v>
      </c>
      <c r="H64" s="30">
        <v>1</v>
      </c>
      <c r="I64" s="30">
        <v>16</v>
      </c>
      <c r="J64" s="15">
        <v>8</v>
      </c>
      <c r="K64" s="15">
        <v>0</v>
      </c>
      <c r="L64" s="15">
        <v>0</v>
      </c>
      <c r="M64" s="15">
        <v>8</v>
      </c>
      <c r="N64" s="15">
        <v>0</v>
      </c>
      <c r="O64" s="15">
        <v>0</v>
      </c>
      <c r="P64" s="5"/>
    </row>
    <row r="65" spans="1:16" s="13" customFormat="1" ht="12.75">
      <c r="A65" s="107"/>
      <c r="B65" s="98" t="s">
        <v>22</v>
      </c>
      <c r="C65" s="10"/>
      <c r="D65" s="10"/>
      <c r="E65" s="10"/>
      <c r="F65" s="100"/>
      <c r="G65" s="10"/>
      <c r="H65" s="10"/>
      <c r="I65" s="10"/>
      <c r="J65" s="10"/>
      <c r="K65" s="10"/>
      <c r="L65" s="10"/>
      <c r="M65" s="10"/>
      <c r="N65" s="10"/>
      <c r="O65" s="10"/>
      <c r="P65" s="9"/>
    </row>
    <row r="66" spans="1:16" s="101" customFormat="1" ht="25.5">
      <c r="A66" s="72">
        <v>10</v>
      </c>
      <c r="B66" s="76" t="s">
        <v>104</v>
      </c>
      <c r="C66" s="72">
        <v>3</v>
      </c>
      <c r="D66" s="75">
        <v>3</v>
      </c>
      <c r="E66" s="72"/>
      <c r="F66" s="96">
        <f>G66+H66</f>
        <v>3</v>
      </c>
      <c r="G66" s="72">
        <v>3</v>
      </c>
      <c r="H66" s="72"/>
      <c r="I66" s="72">
        <v>10</v>
      </c>
      <c r="J66" s="72">
        <v>4</v>
      </c>
      <c r="K66" s="72">
        <v>6</v>
      </c>
      <c r="L66" s="72">
        <v>0</v>
      </c>
      <c r="M66" s="72">
        <v>0</v>
      </c>
      <c r="N66" s="72">
        <v>0</v>
      </c>
      <c r="O66" s="72">
        <v>0</v>
      </c>
      <c r="P66" s="68"/>
    </row>
    <row r="67" spans="1:16" s="101" customFormat="1" ht="25.5">
      <c r="A67" s="72">
        <v>11</v>
      </c>
      <c r="B67" s="76" t="s">
        <v>101</v>
      </c>
      <c r="C67" s="72"/>
      <c r="D67" s="75">
        <v>3</v>
      </c>
      <c r="E67" s="72"/>
      <c r="F67" s="96">
        <f>G67+H67</f>
        <v>2</v>
      </c>
      <c r="G67" s="72">
        <v>2</v>
      </c>
      <c r="H67" s="72"/>
      <c r="I67" s="72">
        <v>8</v>
      </c>
      <c r="J67" s="72">
        <v>4</v>
      </c>
      <c r="K67" s="72">
        <v>4</v>
      </c>
      <c r="L67" s="72">
        <v>0</v>
      </c>
      <c r="M67" s="72">
        <v>0</v>
      </c>
      <c r="N67" s="72">
        <v>0</v>
      </c>
      <c r="O67" s="72">
        <v>0</v>
      </c>
      <c r="P67" s="68"/>
    </row>
    <row r="68" spans="1:16" ht="12.75">
      <c r="A68" s="72">
        <v>12</v>
      </c>
      <c r="B68" s="76" t="s">
        <v>102</v>
      </c>
      <c r="C68" s="72"/>
      <c r="D68" s="75">
        <v>4</v>
      </c>
      <c r="E68" s="72"/>
      <c r="F68" s="30">
        <f>G68+H68</f>
        <v>2</v>
      </c>
      <c r="G68" s="72"/>
      <c r="H68" s="72">
        <v>2</v>
      </c>
      <c r="I68" s="72">
        <v>8</v>
      </c>
      <c r="J68" s="72">
        <v>0</v>
      </c>
      <c r="K68" s="72">
        <v>0</v>
      </c>
      <c r="L68" s="72">
        <v>0</v>
      </c>
      <c r="M68" s="72">
        <v>4</v>
      </c>
      <c r="N68" s="72">
        <v>4</v>
      </c>
      <c r="O68" s="72">
        <v>0</v>
      </c>
      <c r="P68" s="68"/>
    </row>
    <row r="69" spans="1:16" s="101" customFormat="1" ht="25.5">
      <c r="A69" s="72">
        <v>13</v>
      </c>
      <c r="B69" s="76" t="s">
        <v>103</v>
      </c>
      <c r="C69" s="72"/>
      <c r="D69" s="75">
        <v>4</v>
      </c>
      <c r="E69" s="72"/>
      <c r="F69" s="96">
        <f>G69+H69</f>
        <v>3</v>
      </c>
      <c r="G69" s="72"/>
      <c r="H69" s="72">
        <v>3</v>
      </c>
      <c r="I69" s="72">
        <v>8</v>
      </c>
      <c r="J69" s="72">
        <v>0</v>
      </c>
      <c r="K69" s="72">
        <v>0</v>
      </c>
      <c r="L69" s="72">
        <v>0</v>
      </c>
      <c r="M69" s="72">
        <v>4</v>
      </c>
      <c r="N69" s="72">
        <v>4</v>
      </c>
      <c r="O69" s="72">
        <v>0</v>
      </c>
      <c r="P69" s="68"/>
    </row>
    <row r="70" spans="1:16" ht="12.75">
      <c r="A70" s="9"/>
      <c r="B70" s="9" t="s">
        <v>10</v>
      </c>
      <c r="C70" s="10">
        <f>COUNT(C56:C69)</f>
        <v>4</v>
      </c>
      <c r="D70" s="9"/>
      <c r="E70" s="9"/>
      <c r="F70" s="10">
        <f aca="true" t="shared" si="8" ref="F70:O70">SUM(F56:F69)</f>
        <v>60</v>
      </c>
      <c r="G70" s="10">
        <f t="shared" si="8"/>
        <v>29</v>
      </c>
      <c r="H70" s="10">
        <f t="shared" si="8"/>
        <v>31</v>
      </c>
      <c r="I70" s="10">
        <f t="shared" si="8"/>
        <v>192</v>
      </c>
      <c r="J70" s="10">
        <f t="shared" si="8"/>
        <v>40</v>
      </c>
      <c r="K70" s="10">
        <f t="shared" si="8"/>
        <v>48</v>
      </c>
      <c r="L70" s="10">
        <f t="shared" si="8"/>
        <v>6</v>
      </c>
      <c r="M70" s="10">
        <f t="shared" si="8"/>
        <v>50</v>
      </c>
      <c r="N70" s="10">
        <f t="shared" si="8"/>
        <v>48</v>
      </c>
      <c r="O70" s="10">
        <f t="shared" si="8"/>
        <v>0</v>
      </c>
      <c r="P70" s="9"/>
    </row>
    <row r="71" spans="1:16" ht="12.75">
      <c r="A71" s="13"/>
      <c r="B71" s="13" t="s">
        <v>18</v>
      </c>
      <c r="C71" s="13"/>
      <c r="D71" s="13"/>
      <c r="E71" s="13"/>
      <c r="F71" s="13"/>
      <c r="G71" s="13"/>
      <c r="H71" s="13"/>
      <c r="I71" s="13"/>
      <c r="J71" s="129">
        <f>SUM(J70:L70)</f>
        <v>94</v>
      </c>
      <c r="K71" s="129"/>
      <c r="L71" s="129"/>
      <c r="M71" s="129">
        <f>SUM(M70:O70)</f>
        <v>98</v>
      </c>
      <c r="N71" s="129"/>
      <c r="O71" s="129"/>
      <c r="P71" s="12"/>
    </row>
    <row r="72" spans="1:16" ht="12.75">
      <c r="A72" s="13"/>
      <c r="B72" t="s">
        <v>38</v>
      </c>
      <c r="C72" s="13"/>
      <c r="D72" s="13"/>
      <c r="E72" s="13"/>
      <c r="F72" s="13"/>
      <c r="G72" s="13"/>
      <c r="H72" s="13"/>
      <c r="I72" s="13"/>
      <c r="J72" s="34"/>
      <c r="K72" s="34"/>
      <c r="L72" s="34"/>
      <c r="M72" s="34"/>
      <c r="N72" s="34"/>
      <c r="O72" s="34"/>
      <c r="P72" s="12"/>
    </row>
    <row r="73" spans="1:16" ht="12.75">
      <c r="A73" s="13"/>
      <c r="B73" s="86" t="s">
        <v>117</v>
      </c>
      <c r="C73" s="83"/>
      <c r="D73" s="83"/>
      <c r="E73" s="83"/>
      <c r="F73" s="87">
        <f>SUM(F56:F64)</f>
        <v>50</v>
      </c>
      <c r="G73" s="87">
        <f>SUM(G56:G64)</f>
        <v>24</v>
      </c>
      <c r="H73" s="87">
        <f>SUM(H56:H64)</f>
        <v>26</v>
      </c>
      <c r="I73" s="51"/>
      <c r="J73" s="51"/>
      <c r="K73" s="34"/>
      <c r="L73" s="34"/>
      <c r="M73" s="34"/>
      <c r="N73" s="34"/>
      <c r="O73" s="34"/>
      <c r="P73" s="12"/>
    </row>
    <row r="74" spans="1:16" ht="12.75">
      <c r="A74" s="13"/>
      <c r="B74" s="86" t="s">
        <v>118</v>
      </c>
      <c r="C74" s="83"/>
      <c r="D74" s="83"/>
      <c r="E74" s="83"/>
      <c r="F74" s="87">
        <f>SUM(F66:F69)</f>
        <v>10</v>
      </c>
      <c r="G74" s="87">
        <f>SUM(G66:G69)</f>
        <v>5</v>
      </c>
      <c r="H74" s="87">
        <f>SUM(H66:H69)</f>
        <v>5</v>
      </c>
      <c r="I74" s="51"/>
      <c r="J74" s="51"/>
      <c r="K74" s="34"/>
      <c r="L74" s="34"/>
      <c r="M74" s="34"/>
      <c r="N74" s="34"/>
      <c r="O74" s="34"/>
      <c r="P74" s="12"/>
    </row>
    <row r="75" spans="1:16" ht="12.75">
      <c r="A75" s="13"/>
      <c r="B75" s="52"/>
      <c r="C75" s="83"/>
      <c r="D75" s="83"/>
      <c r="E75" s="83"/>
      <c r="F75" s="53"/>
      <c r="G75" s="53">
        <f>SUM(G73:G74)</f>
        <v>29</v>
      </c>
      <c r="H75" s="53">
        <f>SUM(H73:H74)</f>
        <v>31</v>
      </c>
      <c r="I75" s="51"/>
      <c r="J75" s="51"/>
      <c r="K75" s="34"/>
      <c r="L75" s="34"/>
      <c r="M75" s="34"/>
      <c r="N75" s="34"/>
      <c r="O75" s="34"/>
      <c r="P75" s="12"/>
    </row>
    <row r="76" spans="1:16" ht="12.75">
      <c r="A76" s="13"/>
      <c r="B76" s="125"/>
      <c r="C76" s="126"/>
      <c r="D76" s="126"/>
      <c r="E76" s="126"/>
      <c r="F76" s="3"/>
      <c r="G76" s="3"/>
      <c r="H76" s="3"/>
      <c r="I76" s="53"/>
      <c r="J76" s="53"/>
      <c r="K76" s="34"/>
      <c r="L76" s="34"/>
      <c r="M76" s="34"/>
      <c r="N76" s="34"/>
      <c r="O76" s="34"/>
      <c r="P76" s="12"/>
    </row>
    <row r="77" spans="1:16" ht="12.75">
      <c r="A77" s="13"/>
      <c r="B77" s="13"/>
      <c r="C77" s="13"/>
      <c r="D77" s="13"/>
      <c r="E77" s="13"/>
      <c r="F77" s="13"/>
      <c r="G77" s="13"/>
      <c r="H77" s="13"/>
      <c r="I77" s="13"/>
      <c r="J77" s="34"/>
      <c r="K77" s="34"/>
      <c r="L77" s="34"/>
      <c r="M77" s="34"/>
      <c r="N77" s="34"/>
      <c r="O77" s="34"/>
      <c r="P77" s="12"/>
    </row>
    <row r="78" spans="1:16" ht="12.75">
      <c r="A78" s="13"/>
      <c r="B78" s="125" t="s">
        <v>48</v>
      </c>
      <c r="C78" s="127"/>
      <c r="D78" s="127"/>
      <c r="E78" s="127"/>
      <c r="P78" s="12"/>
    </row>
    <row r="79" spans="1:16" ht="12.75">
      <c r="A79" s="13"/>
      <c r="B79" s="29" t="s">
        <v>19</v>
      </c>
      <c r="C79" s="29"/>
      <c r="D79" s="29"/>
      <c r="E79" s="29"/>
      <c r="F79" s="29">
        <f>SUM(F56:F56)</f>
        <v>6</v>
      </c>
      <c r="G79" s="29"/>
      <c r="H79" s="29"/>
      <c r="I79" s="29">
        <f>SUM(I56:I56)</f>
        <v>30</v>
      </c>
      <c r="J79" s="29">
        <f aca="true" t="shared" si="9" ref="J79:O79">SUM(J56:J56)</f>
        <v>0</v>
      </c>
      <c r="K79" s="29">
        <f t="shared" si="9"/>
        <v>0</v>
      </c>
      <c r="L79" s="29">
        <f t="shared" si="9"/>
        <v>0</v>
      </c>
      <c r="M79" s="29">
        <f t="shared" si="9"/>
        <v>15</v>
      </c>
      <c r="N79" s="29">
        <f t="shared" si="9"/>
        <v>15</v>
      </c>
      <c r="O79" s="29">
        <f t="shared" si="9"/>
        <v>0</v>
      </c>
      <c r="P79" s="12"/>
    </row>
    <row r="80" spans="1:16" ht="12.75">
      <c r="A80" s="13"/>
      <c r="B80" s="21" t="s">
        <v>20</v>
      </c>
      <c r="C80" s="21"/>
      <c r="D80" s="21"/>
      <c r="E80" s="21"/>
      <c r="F80" s="21">
        <f>SUM(F57:F59)</f>
        <v>14</v>
      </c>
      <c r="G80" s="21"/>
      <c r="H80" s="21"/>
      <c r="I80" s="21">
        <f>SUM(I57:I59)</f>
        <v>58</v>
      </c>
      <c r="J80" s="21">
        <f aca="true" t="shared" si="10" ref="J80:O80">SUM(J57:J59)</f>
        <v>19</v>
      </c>
      <c r="K80" s="21">
        <f t="shared" si="10"/>
        <v>10</v>
      </c>
      <c r="L80" s="21">
        <f t="shared" si="10"/>
        <v>0</v>
      </c>
      <c r="M80" s="21">
        <f t="shared" si="10"/>
        <v>19</v>
      </c>
      <c r="N80" s="21">
        <f t="shared" si="10"/>
        <v>10</v>
      </c>
      <c r="O80" s="21">
        <f t="shared" si="10"/>
        <v>0</v>
      </c>
      <c r="P80" s="12"/>
    </row>
    <row r="81" spans="2:15" ht="12.75">
      <c r="B81" s="33" t="s">
        <v>21</v>
      </c>
      <c r="F81">
        <f>SUM(F79:F80)</f>
        <v>20</v>
      </c>
      <c r="I81">
        <f aca="true" t="shared" si="11" ref="I81:O81">SUM(I78:I80)</f>
        <v>88</v>
      </c>
      <c r="J81">
        <f t="shared" si="11"/>
        <v>19</v>
      </c>
      <c r="K81">
        <f t="shared" si="11"/>
        <v>10</v>
      </c>
      <c r="L81">
        <f t="shared" si="11"/>
        <v>0</v>
      </c>
      <c r="M81">
        <f t="shared" si="11"/>
        <v>34</v>
      </c>
      <c r="N81">
        <f t="shared" si="11"/>
        <v>25</v>
      </c>
      <c r="O81">
        <f t="shared" si="11"/>
        <v>0</v>
      </c>
    </row>
    <row r="82" ht="12.75">
      <c r="B82" s="33"/>
    </row>
    <row r="83" ht="12.75">
      <c r="B83" s="33"/>
    </row>
    <row r="84" spans="2:6" ht="12.75">
      <c r="B84" s="88" t="s">
        <v>122</v>
      </c>
      <c r="C84" s="11"/>
      <c r="D84" s="11"/>
      <c r="E84" s="11"/>
      <c r="F84" s="11">
        <f>F85+F86</f>
        <v>120</v>
      </c>
    </row>
    <row r="85" spans="2:6" ht="12.75">
      <c r="B85" s="77" t="s">
        <v>123</v>
      </c>
      <c r="C85" s="11"/>
      <c r="D85" s="11"/>
      <c r="E85" s="11"/>
      <c r="F85" s="11">
        <f>F37+F73</f>
        <v>100</v>
      </c>
    </row>
    <row r="86" spans="2:6" ht="12.75">
      <c r="B86" s="77" t="s">
        <v>124</v>
      </c>
      <c r="C86" s="11"/>
      <c r="D86" s="11"/>
      <c r="E86" s="11"/>
      <c r="F86" s="11">
        <f>F38+F74</f>
        <v>20</v>
      </c>
    </row>
    <row r="87" ht="12.75">
      <c r="B87" s="33"/>
    </row>
    <row r="88" ht="12.75">
      <c r="B88" s="33"/>
    </row>
    <row r="90" spans="2:5" ht="12.75">
      <c r="B90" t="s">
        <v>48</v>
      </c>
      <c r="D90" t="s">
        <v>52</v>
      </c>
      <c r="E90" t="s">
        <v>53</v>
      </c>
    </row>
    <row r="91" spans="2:15" s="29" customFormat="1" ht="12.75">
      <c r="B91" s="29" t="s">
        <v>19</v>
      </c>
      <c r="D91" s="29">
        <v>165</v>
      </c>
      <c r="E91" s="29">
        <v>20</v>
      </c>
      <c r="F91" s="29">
        <f>+F42+F79</f>
        <v>29</v>
      </c>
      <c r="I91" s="29">
        <f aca="true" t="shared" si="12" ref="I91:O92">+I42+I79</f>
        <v>165</v>
      </c>
      <c r="J91" s="29">
        <f t="shared" si="12"/>
        <v>15</v>
      </c>
      <c r="K91" s="29">
        <f t="shared" si="12"/>
        <v>15</v>
      </c>
      <c r="L91" s="29">
        <f t="shared" si="12"/>
        <v>0</v>
      </c>
      <c r="M91" s="29">
        <f t="shared" si="12"/>
        <v>85</v>
      </c>
      <c r="N91" s="29">
        <f t="shared" si="12"/>
        <v>40</v>
      </c>
      <c r="O91" s="29">
        <f t="shared" si="12"/>
        <v>10</v>
      </c>
    </row>
    <row r="92" spans="2:15" s="21" customFormat="1" ht="12.75">
      <c r="B92" s="21" t="s">
        <v>20</v>
      </c>
      <c r="D92" s="21">
        <v>180</v>
      </c>
      <c r="E92" s="21">
        <v>21</v>
      </c>
      <c r="F92" s="21">
        <f>+F43+F80</f>
        <v>36</v>
      </c>
      <c r="I92" s="21">
        <f t="shared" si="12"/>
        <v>180</v>
      </c>
      <c r="J92" s="21">
        <f t="shared" si="12"/>
        <v>57</v>
      </c>
      <c r="K92" s="21">
        <f t="shared" si="12"/>
        <v>39</v>
      </c>
      <c r="L92" s="21">
        <f t="shared" si="12"/>
        <v>16</v>
      </c>
      <c r="M92" s="21">
        <f t="shared" si="12"/>
        <v>39</v>
      </c>
      <c r="N92" s="21">
        <f t="shared" si="12"/>
        <v>29</v>
      </c>
      <c r="O92" s="21">
        <f t="shared" si="12"/>
        <v>0</v>
      </c>
    </row>
    <row r="93" spans="2:15" ht="12.75">
      <c r="B93" s="42" t="s">
        <v>21</v>
      </c>
      <c r="D93" s="41">
        <f>SUM(D91:D92)</f>
        <v>345</v>
      </c>
      <c r="E93" s="41">
        <f>SUM(E91:E92)</f>
        <v>41</v>
      </c>
      <c r="F93" s="41">
        <f>+SUM(F91:F92)</f>
        <v>65</v>
      </c>
      <c r="G93" s="41"/>
      <c r="H93" s="41"/>
      <c r="I93" s="41">
        <f aca="true" t="shared" si="13" ref="I93:O93">+SUM(I91:I92)</f>
        <v>345</v>
      </c>
      <c r="J93" s="41">
        <f t="shared" si="13"/>
        <v>72</v>
      </c>
      <c r="K93" s="41">
        <f t="shared" si="13"/>
        <v>54</v>
      </c>
      <c r="L93" s="41">
        <f t="shared" si="13"/>
        <v>16</v>
      </c>
      <c r="M93" s="41">
        <f t="shared" si="13"/>
        <v>124</v>
      </c>
      <c r="N93" s="41">
        <f t="shared" si="13"/>
        <v>69</v>
      </c>
      <c r="O93" s="41">
        <f t="shared" si="13"/>
        <v>10</v>
      </c>
    </row>
    <row r="94" spans="4:15" ht="12.75"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</row>
    <row r="96" spans="1:10" ht="25.5">
      <c r="A96" s="18"/>
      <c r="B96" s="62" t="s">
        <v>106</v>
      </c>
      <c r="C96" s="18"/>
      <c r="D96" s="18"/>
      <c r="E96" s="18"/>
      <c r="F96" s="18"/>
      <c r="G96" s="18"/>
      <c r="H96" s="18"/>
      <c r="I96" s="18"/>
      <c r="J96" s="18"/>
    </row>
    <row r="97" spans="1:10" ht="12.75">
      <c r="A97" s="18"/>
      <c r="B97" s="18"/>
      <c r="C97" s="57" t="s">
        <v>21</v>
      </c>
      <c r="D97" s="57" t="s">
        <v>16</v>
      </c>
      <c r="E97" s="57" t="s">
        <v>59</v>
      </c>
      <c r="F97" s="57" t="s">
        <v>16</v>
      </c>
      <c r="G97" s="57"/>
      <c r="H97" s="57"/>
      <c r="I97" s="57" t="s">
        <v>60</v>
      </c>
      <c r="J97" s="57" t="s">
        <v>16</v>
      </c>
    </row>
    <row r="98" spans="1:10" ht="12.75">
      <c r="A98" s="18"/>
      <c r="B98" s="57" t="s">
        <v>23</v>
      </c>
      <c r="C98" s="18">
        <f>+E98+I98</f>
        <v>270</v>
      </c>
      <c r="D98" s="58">
        <f>+C98/$C101</f>
        <v>0.5</v>
      </c>
      <c r="E98" s="59">
        <f>SUM(J12:J25)+SUM(M12:M25)+SUM(J56:J64)+SUM(M56:M64)-J25-M25</f>
        <v>228</v>
      </c>
      <c r="F98" s="58">
        <f>+E98/$E101</f>
        <v>0.4956521739130435</v>
      </c>
      <c r="G98" s="58"/>
      <c r="H98" s="58"/>
      <c r="I98" s="59">
        <f>SUM(J27:J32)+SUM(M27:M32)+SUM(J66:J69)+SUM(M66:M69)</f>
        <v>42</v>
      </c>
      <c r="J98" s="58">
        <f>+I98/$I101</f>
        <v>0.525</v>
      </c>
    </row>
    <row r="99" spans="1:10" ht="12.75">
      <c r="A99" s="18"/>
      <c r="B99" s="57" t="s">
        <v>24</v>
      </c>
      <c r="C99" s="18">
        <f>+E99+I99</f>
        <v>232</v>
      </c>
      <c r="D99" s="58">
        <f>+C99/$C101</f>
        <v>0.42962962962962964</v>
      </c>
      <c r="E99" s="59">
        <f>SUM(K12:K25)+SUM(N12:N25)+SUM(K56:K64)+SUM(N56:N64)-K25-N25</f>
        <v>194</v>
      </c>
      <c r="F99" s="58">
        <f>+E99/$E101</f>
        <v>0.4217391304347826</v>
      </c>
      <c r="G99" s="58"/>
      <c r="H99" s="58"/>
      <c r="I99" s="59">
        <f>SUM(K27:K32)+SUM(N27:N32)+SUM(K66:K69)+SUM(N66:N69)</f>
        <v>38</v>
      </c>
      <c r="J99" s="58">
        <f>+I99/$I101</f>
        <v>0.475</v>
      </c>
    </row>
    <row r="100" spans="1:10" ht="12.75">
      <c r="A100" s="18"/>
      <c r="B100" s="57" t="s">
        <v>25</v>
      </c>
      <c r="C100" s="18">
        <f>+E100+I100</f>
        <v>38</v>
      </c>
      <c r="D100" s="58">
        <f>+C100/$C101</f>
        <v>0.07037037037037037</v>
      </c>
      <c r="E100" s="59">
        <f>+SUM(L12:L25)+SUM(O12:O25)+SUM(L56:L64)+SUM(O56:O64)-L25-O25</f>
        <v>38</v>
      </c>
      <c r="F100" s="58">
        <f>+E100/$E101</f>
        <v>0.08260869565217391</v>
      </c>
      <c r="G100" s="58"/>
      <c r="H100" s="58"/>
      <c r="I100" s="59">
        <f>SUM(L27:L32)+SUM(O27:O32)+SUM(L66:L69)+SUM(O66:O69)</f>
        <v>0</v>
      </c>
      <c r="J100" s="58">
        <f>+I100/$I101</f>
        <v>0</v>
      </c>
    </row>
    <row r="101" spans="1:10" ht="12.75">
      <c r="A101" s="18"/>
      <c r="B101" s="57" t="s">
        <v>21</v>
      </c>
      <c r="C101" s="18">
        <f>+E101+I101</f>
        <v>540</v>
      </c>
      <c r="D101" s="58">
        <f>+C101/$C101</f>
        <v>1</v>
      </c>
      <c r="E101" s="18">
        <f>SUM(E98:E100)</f>
        <v>460</v>
      </c>
      <c r="F101" s="58">
        <f>+E101/$E101</f>
        <v>1</v>
      </c>
      <c r="G101" s="58"/>
      <c r="H101" s="58"/>
      <c r="I101" s="18">
        <f>SUM(I98:I100)</f>
        <v>80</v>
      </c>
      <c r="J101" s="58">
        <f>+I101/$I101</f>
        <v>1</v>
      </c>
    </row>
    <row r="103" spans="1:10" ht="25.5">
      <c r="A103" s="18"/>
      <c r="B103" s="62" t="s">
        <v>107</v>
      </c>
      <c r="C103" s="18"/>
      <c r="D103" s="18"/>
      <c r="E103" s="18"/>
      <c r="F103" s="18"/>
      <c r="G103" s="18"/>
      <c r="H103" s="18"/>
      <c r="I103" s="18"/>
      <c r="J103" s="18"/>
    </row>
    <row r="104" spans="1:10" ht="12.75">
      <c r="A104" s="18"/>
      <c r="B104" s="18"/>
      <c r="C104" s="57" t="s">
        <v>21</v>
      </c>
      <c r="D104" s="57" t="s">
        <v>16</v>
      </c>
      <c r="E104" s="57" t="s">
        <v>59</v>
      </c>
      <c r="F104" s="57" t="s">
        <v>16</v>
      </c>
      <c r="G104" s="57"/>
      <c r="H104" s="57"/>
      <c r="I104" s="57" t="s">
        <v>60</v>
      </c>
      <c r="J104" s="57" t="s">
        <v>16</v>
      </c>
    </row>
    <row r="105" spans="1:10" ht="12.75">
      <c r="A105" s="18"/>
      <c r="B105" s="57" t="s">
        <v>23</v>
      </c>
      <c r="C105" s="18">
        <f>+E105+I105</f>
        <v>270</v>
      </c>
      <c r="D105" s="58">
        <f>+C105/$C108</f>
        <v>0.5</v>
      </c>
      <c r="E105" s="59">
        <f>SUM(J12:J25)+SUM(M12:M25)+SUM(J56:J64)+SUM(M56:M64)-J24-M24</f>
        <v>228</v>
      </c>
      <c r="F105" s="58">
        <f>+E105/$E108</f>
        <v>0.4956521739130435</v>
      </c>
      <c r="G105" s="58"/>
      <c r="H105" s="58"/>
      <c r="I105" s="59">
        <f>SUM(J27:J32)+SUM(M27:M32)+SUM(J66:J69)+SUM(M66:M69)</f>
        <v>42</v>
      </c>
      <c r="J105" s="58">
        <f>+I105/$I108</f>
        <v>0.525</v>
      </c>
    </row>
    <row r="106" spans="1:10" ht="12.75">
      <c r="A106" s="18"/>
      <c r="B106" s="57" t="s">
        <v>24</v>
      </c>
      <c r="C106" s="18">
        <f>+E106+I106</f>
        <v>228</v>
      </c>
      <c r="D106" s="58">
        <f>+C106/$C108</f>
        <v>0.4222222222222222</v>
      </c>
      <c r="E106" s="59">
        <f>SUM(K12:K25)+SUM(N12:N25)+SUM(K56:K64)+SUM(N56:N64)-K24-N24</f>
        <v>190</v>
      </c>
      <c r="F106" s="58">
        <f>+E106/$E108</f>
        <v>0.41304347826086957</v>
      </c>
      <c r="G106" s="58"/>
      <c r="H106" s="58"/>
      <c r="I106" s="59">
        <f>SUM(K27:K32)+SUM(N27:N32)+SUM(K66:K69)+SUM(N66:N69)</f>
        <v>38</v>
      </c>
      <c r="J106" s="58">
        <f>+I106/$I108</f>
        <v>0.475</v>
      </c>
    </row>
    <row r="107" spans="1:10" ht="12.75">
      <c r="A107" s="18"/>
      <c r="B107" s="57" t="s">
        <v>25</v>
      </c>
      <c r="C107" s="18">
        <f>+E107+I107</f>
        <v>42</v>
      </c>
      <c r="D107" s="58">
        <f>+C107/$C108</f>
        <v>0.07777777777777778</v>
      </c>
      <c r="E107" s="59">
        <f>+SUM(L12:L25)+SUM(O12:O25)+SUM(L56:L64)+SUM(O56:O64)-L24-O24</f>
        <v>42</v>
      </c>
      <c r="F107" s="58">
        <f>+E107/$E108</f>
        <v>0.09130434782608696</v>
      </c>
      <c r="G107" s="58"/>
      <c r="H107" s="58"/>
      <c r="I107" s="59">
        <f>SUM(L27:L32)+SUM(O27:O32)+SUM(L66:L69)+SUM(O66:O69)</f>
        <v>0</v>
      </c>
      <c r="J107" s="58">
        <f>+I107/$I108</f>
        <v>0</v>
      </c>
    </row>
    <row r="108" spans="1:10" ht="12.75">
      <c r="A108" s="18"/>
      <c r="B108" s="57" t="s">
        <v>21</v>
      </c>
      <c r="C108" s="18">
        <f>+E108+I108</f>
        <v>540</v>
      </c>
      <c r="D108" s="58">
        <f>+C108/$C108</f>
        <v>1</v>
      </c>
      <c r="E108" s="18">
        <f>SUM(E105:E107)</f>
        <v>460</v>
      </c>
      <c r="F108" s="58">
        <f>+E108/$E108</f>
        <v>1</v>
      </c>
      <c r="G108" s="58"/>
      <c r="H108" s="58"/>
      <c r="I108" s="18">
        <f>SUM(I105:I107)</f>
        <v>80</v>
      </c>
      <c r="J108" s="58">
        <f>+I108/$I108</f>
        <v>1</v>
      </c>
    </row>
    <row r="110" spans="2:10" ht="25.5">
      <c r="B110" s="47" t="s">
        <v>108</v>
      </c>
      <c r="C110" s="13"/>
      <c r="D110" s="13"/>
      <c r="E110" s="13"/>
      <c r="F110" s="13"/>
      <c r="G110" s="13"/>
      <c r="H110" s="13"/>
      <c r="I110" s="13"/>
      <c r="J110" s="13"/>
    </row>
    <row r="111" spans="2:10" ht="12.75">
      <c r="B111" s="13"/>
      <c r="C111" s="34" t="s">
        <v>21</v>
      </c>
      <c r="D111" s="34" t="s">
        <v>16</v>
      </c>
      <c r="E111" s="34" t="s">
        <v>59</v>
      </c>
      <c r="F111" s="34" t="s">
        <v>16</v>
      </c>
      <c r="G111" s="34"/>
      <c r="H111" s="34"/>
      <c r="I111" s="34" t="s">
        <v>60</v>
      </c>
      <c r="J111" s="34" t="s">
        <v>16</v>
      </c>
    </row>
    <row r="112" spans="2:10" ht="12.75">
      <c r="B112" s="34" t="s">
        <v>23</v>
      </c>
      <c r="C112" s="13">
        <f>+E112+I112</f>
        <v>270</v>
      </c>
      <c r="D112" s="45">
        <f>+C112/$C115</f>
        <v>0.5</v>
      </c>
      <c r="E112" s="46">
        <f>(E98+E105)/2</f>
        <v>228</v>
      </c>
      <c r="F112" s="45">
        <f>+E112/$E115</f>
        <v>0.4956521739130435</v>
      </c>
      <c r="G112" s="45"/>
      <c r="H112" s="45"/>
      <c r="I112" s="46">
        <f>(I98+I105)/2</f>
        <v>42</v>
      </c>
      <c r="J112" s="45">
        <f>+I112/$I115</f>
        <v>0.525</v>
      </c>
    </row>
    <row r="113" spans="2:10" ht="12.75">
      <c r="B113" s="34" t="s">
        <v>24</v>
      </c>
      <c r="C113" s="13">
        <f>+E113+I113</f>
        <v>230</v>
      </c>
      <c r="D113" s="45">
        <f>+C113/$C115</f>
        <v>0.42592592592592593</v>
      </c>
      <c r="E113" s="46">
        <f>(E99+E106)/2</f>
        <v>192</v>
      </c>
      <c r="F113" s="45">
        <f>+E113/$E115</f>
        <v>0.41739130434782606</v>
      </c>
      <c r="G113" s="45"/>
      <c r="H113" s="45"/>
      <c r="I113" s="46">
        <f>(I99+I106)/2</f>
        <v>38</v>
      </c>
      <c r="J113" s="45">
        <f>+I113/$I115</f>
        <v>0.475</v>
      </c>
    </row>
    <row r="114" spans="2:10" ht="12.75">
      <c r="B114" s="34" t="s">
        <v>25</v>
      </c>
      <c r="C114" s="13">
        <f>+E114+I114</f>
        <v>40</v>
      </c>
      <c r="D114" s="45">
        <f>+C114/$C115</f>
        <v>0.07407407407407407</v>
      </c>
      <c r="E114" s="46">
        <f>(E100+E107)/2</f>
        <v>40</v>
      </c>
      <c r="F114" s="45">
        <f>+E114/$E115</f>
        <v>0.08695652173913043</v>
      </c>
      <c r="G114" s="45"/>
      <c r="H114" s="45"/>
      <c r="I114" s="46">
        <f>(I100+I107)/2</f>
        <v>0</v>
      </c>
      <c r="J114" s="45">
        <f>+I114/$I115</f>
        <v>0</v>
      </c>
    </row>
    <row r="115" spans="2:10" ht="12.75">
      <c r="B115" s="34" t="s">
        <v>21</v>
      </c>
      <c r="C115" s="13">
        <f>+E115+I115</f>
        <v>540</v>
      </c>
      <c r="D115" s="45">
        <f>+C115/$C115</f>
        <v>1</v>
      </c>
      <c r="E115" s="13">
        <f>SUM(E112:E114)</f>
        <v>460</v>
      </c>
      <c r="F115" s="45">
        <f>+E115/$E115</f>
        <v>1</v>
      </c>
      <c r="G115" s="45"/>
      <c r="H115" s="45"/>
      <c r="I115" s="13">
        <f>SUM(I112:I114)</f>
        <v>80</v>
      </c>
      <c r="J115" s="45">
        <f>+I115/$I115</f>
        <v>1</v>
      </c>
    </row>
    <row r="119" spans="3:4" ht="12.75">
      <c r="C119" s="55" t="s">
        <v>125</v>
      </c>
      <c r="D119" s="55" t="s">
        <v>16</v>
      </c>
    </row>
    <row r="120" spans="2:4" ht="12.75">
      <c r="B120" s="11" t="s">
        <v>61</v>
      </c>
      <c r="C120" s="89">
        <f>+SUM(C121:C124)</f>
        <v>162</v>
      </c>
      <c r="D120" s="90">
        <f>(C120/540)*100</f>
        <v>30</v>
      </c>
    </row>
    <row r="121" spans="2:4" ht="12.75">
      <c r="B121" s="93" t="s">
        <v>120</v>
      </c>
      <c r="C121" s="59">
        <v>16</v>
      </c>
      <c r="D121" s="92"/>
    </row>
    <row r="122" spans="2:4" ht="12.75">
      <c r="B122" s="97" t="s">
        <v>30</v>
      </c>
      <c r="C122" s="18">
        <v>50</v>
      </c>
      <c r="D122" s="13"/>
    </row>
    <row r="123" spans="2:4" ht="12.75">
      <c r="B123" s="93" t="s">
        <v>119</v>
      </c>
      <c r="C123" s="18">
        <v>80</v>
      </c>
      <c r="D123" s="13"/>
    </row>
    <row r="124" spans="2:3" ht="12.75">
      <c r="B124" s="93" t="s">
        <v>126</v>
      </c>
      <c r="C124">
        <v>16</v>
      </c>
    </row>
  </sheetData>
  <sheetProtection/>
  <mergeCells count="39">
    <mergeCell ref="G54:G55"/>
    <mergeCell ref="H54:H55"/>
    <mergeCell ref="I54:I55"/>
    <mergeCell ref="D10:D11"/>
    <mergeCell ref="E10:E11"/>
    <mergeCell ref="G10:G11"/>
    <mergeCell ref="H10:H11"/>
    <mergeCell ref="I10:I11"/>
    <mergeCell ref="F53:H53"/>
    <mergeCell ref="A53:A55"/>
    <mergeCell ref="B53:B55"/>
    <mergeCell ref="C53:E53"/>
    <mergeCell ref="I34:K34"/>
    <mergeCell ref="P53:P55"/>
    <mergeCell ref="F54:F55"/>
    <mergeCell ref="J54:L54"/>
    <mergeCell ref="M54:O54"/>
    <mergeCell ref="L34:N34"/>
    <mergeCell ref="C54:C55"/>
    <mergeCell ref="B76:E76"/>
    <mergeCell ref="B78:E78"/>
    <mergeCell ref="B41:E41"/>
    <mergeCell ref="I36:K36"/>
    <mergeCell ref="L36:N36"/>
    <mergeCell ref="J71:L71"/>
    <mergeCell ref="M71:O71"/>
    <mergeCell ref="I53:O53"/>
    <mergeCell ref="D54:D55"/>
    <mergeCell ref="E54:E55"/>
    <mergeCell ref="P9:P11"/>
    <mergeCell ref="F10:F11"/>
    <mergeCell ref="J10:L10"/>
    <mergeCell ref="M10:O10"/>
    <mergeCell ref="A9:A11"/>
    <mergeCell ref="B9:B11"/>
    <mergeCell ref="C9:E9"/>
    <mergeCell ref="I9:O9"/>
    <mergeCell ref="F9:H9"/>
    <mergeCell ref="C10:C11"/>
  </mergeCells>
  <printOptions/>
  <pageMargins left="0.3937007874015748" right="0.3937007874015748" top="0.3937007874015748" bottom="0.3937007874015748" header="0.31496062992125984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3"/>
  <sheetViews>
    <sheetView workbookViewId="0" topLeftCell="A1">
      <selection activeCell="A1" sqref="A1"/>
    </sheetView>
  </sheetViews>
  <sheetFormatPr defaultColWidth="9.00390625" defaultRowHeight="12.75"/>
  <cols>
    <col min="1" max="1" width="3.375" style="0" customWidth="1"/>
    <col min="2" max="2" width="35.75390625" style="0" customWidth="1"/>
    <col min="3" max="6" width="7.25390625" style="0" customWidth="1"/>
    <col min="7" max="8" width="3.75390625" style="0" customWidth="1"/>
    <col min="9" max="10" width="7.75390625" style="0" customWidth="1"/>
    <col min="11" max="15" width="5.75390625" style="0" customWidth="1"/>
    <col min="16" max="16" width="20.75390625" style="0" customWidth="1"/>
    <col min="17" max="17" width="10.25390625" style="0" bestFit="1" customWidth="1"/>
  </cols>
  <sheetData>
    <row r="1" s="54" customFormat="1" ht="15.75">
      <c r="A1" s="54" t="s">
        <v>129</v>
      </c>
    </row>
    <row r="2" spans="4:10" ht="12.75">
      <c r="D2" s="60" t="s">
        <v>65</v>
      </c>
      <c r="E2" s="60" t="s">
        <v>66</v>
      </c>
      <c r="F2" s="60"/>
      <c r="G2" s="60"/>
      <c r="H2" s="60"/>
      <c r="I2" s="60" t="s">
        <v>65</v>
      </c>
      <c r="J2" s="60" t="s">
        <v>66</v>
      </c>
    </row>
    <row r="3" spans="2:9" ht="12.75">
      <c r="B3" s="13" t="s">
        <v>121</v>
      </c>
      <c r="D3" s="18" t="s">
        <v>12</v>
      </c>
      <c r="E3" s="18" t="s">
        <v>12</v>
      </c>
      <c r="F3" s="18" t="s">
        <v>0</v>
      </c>
      <c r="G3" s="18"/>
      <c r="H3" s="18"/>
      <c r="I3" s="18"/>
    </row>
    <row r="4" spans="2:10" ht="12.75">
      <c r="B4" t="s">
        <v>128</v>
      </c>
      <c r="D4" s="44">
        <f>I4/I7</f>
        <v>0.5542521994134897</v>
      </c>
      <c r="E4" s="44">
        <f>J4/J7</f>
        <v>0.5542521994134897</v>
      </c>
      <c r="F4" s="18" t="s">
        <v>13</v>
      </c>
      <c r="G4" s="18"/>
      <c r="H4" s="18"/>
      <c r="I4" s="18">
        <f>J32+M32</f>
        <v>189</v>
      </c>
      <c r="J4" s="18">
        <f>J34+M34</f>
        <v>189</v>
      </c>
    </row>
    <row r="5" spans="2:10" ht="12.75">
      <c r="B5" t="s">
        <v>26</v>
      </c>
      <c r="D5" s="44">
        <f>I5/I7</f>
        <v>0.3519061583577713</v>
      </c>
      <c r="E5" s="44">
        <f>J5/J7</f>
        <v>0.34017595307917886</v>
      </c>
      <c r="F5" s="18" t="s">
        <v>14</v>
      </c>
      <c r="G5" s="18"/>
      <c r="H5" s="18"/>
      <c r="I5" s="18">
        <f>K32+N32</f>
        <v>120</v>
      </c>
      <c r="J5" s="18">
        <f>K34+N34</f>
        <v>116</v>
      </c>
    </row>
    <row r="6" spans="2:10" ht="12.75">
      <c r="B6" t="s">
        <v>32</v>
      </c>
      <c r="D6" s="44">
        <f>I6/I7</f>
        <v>0.093841642228739</v>
      </c>
      <c r="E6" s="44">
        <f>J6/J7</f>
        <v>0.10557184750733138</v>
      </c>
      <c r="F6" s="18" t="s">
        <v>15</v>
      </c>
      <c r="G6" s="18"/>
      <c r="H6" s="18"/>
      <c r="I6" s="18">
        <f>L32+O32</f>
        <v>32</v>
      </c>
      <c r="J6" s="18">
        <f>L34+O34</f>
        <v>36</v>
      </c>
    </row>
    <row r="7" spans="2:10" ht="12.75">
      <c r="B7" t="s">
        <v>54</v>
      </c>
      <c r="D7" s="44">
        <f>SUM(D4:D6)</f>
        <v>1</v>
      </c>
      <c r="E7" s="44">
        <f>SUM(E4:E6)</f>
        <v>0.9999999999999999</v>
      </c>
      <c r="F7" s="18" t="s">
        <v>1</v>
      </c>
      <c r="G7" s="18"/>
      <c r="H7" s="18"/>
      <c r="I7" s="18">
        <f>SUM(I4:I6)</f>
        <v>341</v>
      </c>
      <c r="J7" s="18">
        <f>SUM(J4:J6)</f>
        <v>341</v>
      </c>
    </row>
    <row r="8" ht="12.75">
      <c r="B8" t="s">
        <v>56</v>
      </c>
    </row>
    <row r="9" spans="1:16" ht="12.75" customHeight="1">
      <c r="A9" s="117" t="s">
        <v>11</v>
      </c>
      <c r="B9" s="117" t="s">
        <v>2</v>
      </c>
      <c r="C9" s="119" t="s">
        <v>109</v>
      </c>
      <c r="D9" s="119"/>
      <c r="E9" s="119"/>
      <c r="F9" s="130" t="s">
        <v>3</v>
      </c>
      <c r="G9" s="131"/>
      <c r="H9" s="132"/>
      <c r="I9" s="120" t="s">
        <v>4</v>
      </c>
      <c r="J9" s="121"/>
      <c r="K9" s="121"/>
      <c r="L9" s="121"/>
      <c r="M9" s="121"/>
      <c r="N9" s="121"/>
      <c r="O9" s="122"/>
      <c r="P9" s="109" t="s">
        <v>5</v>
      </c>
    </row>
    <row r="10" spans="1:16" ht="12.75" customHeight="1">
      <c r="A10" s="117"/>
      <c r="B10" s="118"/>
      <c r="C10" s="112" t="s">
        <v>6</v>
      </c>
      <c r="D10" s="123" t="s">
        <v>110</v>
      </c>
      <c r="E10" s="123" t="s">
        <v>111</v>
      </c>
      <c r="F10" s="112" t="s">
        <v>21</v>
      </c>
      <c r="G10" s="112" t="s">
        <v>112</v>
      </c>
      <c r="H10" s="112" t="s">
        <v>113</v>
      </c>
      <c r="I10" s="123" t="s">
        <v>114</v>
      </c>
      <c r="J10" s="114" t="s">
        <v>112</v>
      </c>
      <c r="K10" s="115"/>
      <c r="L10" s="116"/>
      <c r="M10" s="114" t="s">
        <v>113</v>
      </c>
      <c r="N10" s="115"/>
      <c r="O10" s="116"/>
      <c r="P10" s="110"/>
    </row>
    <row r="11" spans="1:16" ht="12.75">
      <c r="A11" s="117"/>
      <c r="B11" s="118"/>
      <c r="C11" s="113"/>
      <c r="D11" s="124"/>
      <c r="E11" s="124"/>
      <c r="F11" s="113"/>
      <c r="G11" s="113"/>
      <c r="H11" s="113"/>
      <c r="I11" s="124"/>
      <c r="J11" s="2" t="s">
        <v>7</v>
      </c>
      <c r="K11" s="4" t="s">
        <v>8</v>
      </c>
      <c r="L11" s="4" t="s">
        <v>9</v>
      </c>
      <c r="M11" s="4" t="s">
        <v>7</v>
      </c>
      <c r="N11" s="4" t="s">
        <v>8</v>
      </c>
      <c r="O11" s="4" t="s">
        <v>9</v>
      </c>
      <c r="P11" s="111"/>
    </row>
    <row r="12" spans="1:16" ht="12.75">
      <c r="A12" s="56">
        <v>1</v>
      </c>
      <c r="B12" s="37" t="s">
        <v>27</v>
      </c>
      <c r="C12" s="38">
        <v>1</v>
      </c>
      <c r="D12" s="38">
        <v>1</v>
      </c>
      <c r="E12" s="27"/>
      <c r="F12" s="36">
        <f>G12+H12</f>
        <v>5</v>
      </c>
      <c r="G12" s="78">
        <v>5</v>
      </c>
      <c r="H12" s="78"/>
      <c r="I12" s="25">
        <v>30</v>
      </c>
      <c r="J12" s="36">
        <v>15</v>
      </c>
      <c r="K12" s="26">
        <v>15</v>
      </c>
      <c r="L12" s="26">
        <v>0</v>
      </c>
      <c r="M12" s="26">
        <v>0</v>
      </c>
      <c r="N12" s="26">
        <v>0</v>
      </c>
      <c r="O12" s="26">
        <v>0</v>
      </c>
      <c r="P12" s="24"/>
    </row>
    <row r="13" spans="1:16" ht="12.75">
      <c r="A13" s="56">
        <v>2</v>
      </c>
      <c r="B13" s="37" t="s">
        <v>39</v>
      </c>
      <c r="C13" s="38"/>
      <c r="D13" s="38">
        <v>2</v>
      </c>
      <c r="E13" s="27"/>
      <c r="F13" s="36">
        <f aca="true" t="shared" si="0" ref="F13:F25">G13+H13</f>
        <v>5</v>
      </c>
      <c r="G13" s="78"/>
      <c r="H13" s="78">
        <v>5</v>
      </c>
      <c r="I13" s="25">
        <v>30</v>
      </c>
      <c r="J13" s="36">
        <v>0</v>
      </c>
      <c r="K13" s="26">
        <v>0</v>
      </c>
      <c r="L13" s="26">
        <v>0</v>
      </c>
      <c r="M13" s="26">
        <v>30</v>
      </c>
      <c r="N13" s="26">
        <v>0</v>
      </c>
      <c r="O13" s="26">
        <v>0</v>
      </c>
      <c r="P13" s="24"/>
    </row>
    <row r="14" spans="1:16" ht="12.75">
      <c r="A14" s="56">
        <v>3</v>
      </c>
      <c r="B14" s="37" t="s">
        <v>40</v>
      </c>
      <c r="C14" s="38">
        <v>2</v>
      </c>
      <c r="D14" s="38">
        <v>2</v>
      </c>
      <c r="E14" s="27"/>
      <c r="F14" s="36">
        <f t="shared" si="0"/>
        <v>6</v>
      </c>
      <c r="G14" s="78"/>
      <c r="H14" s="78">
        <v>6</v>
      </c>
      <c r="I14" s="25">
        <v>30</v>
      </c>
      <c r="J14" s="36">
        <v>0</v>
      </c>
      <c r="K14" s="26">
        <v>0</v>
      </c>
      <c r="L14" s="26">
        <v>0</v>
      </c>
      <c r="M14" s="26">
        <v>10</v>
      </c>
      <c r="N14" s="26">
        <v>10</v>
      </c>
      <c r="O14" s="26">
        <v>10</v>
      </c>
      <c r="P14" s="24"/>
    </row>
    <row r="15" spans="1:16" ht="12.75">
      <c r="A15" s="26">
        <v>4</v>
      </c>
      <c r="B15" s="24" t="s">
        <v>41</v>
      </c>
      <c r="C15" s="25"/>
      <c r="D15" s="25">
        <v>2</v>
      </c>
      <c r="E15" s="25"/>
      <c r="F15" s="36">
        <f t="shared" si="0"/>
        <v>7</v>
      </c>
      <c r="G15" s="25"/>
      <c r="H15" s="25">
        <v>7</v>
      </c>
      <c r="I15" s="25">
        <v>45</v>
      </c>
      <c r="J15" s="26">
        <v>0</v>
      </c>
      <c r="K15" s="26">
        <v>0</v>
      </c>
      <c r="L15" s="26">
        <v>0</v>
      </c>
      <c r="M15" s="26">
        <v>30</v>
      </c>
      <c r="N15" s="26">
        <v>15</v>
      </c>
      <c r="O15" s="26">
        <v>0</v>
      </c>
      <c r="P15" s="24"/>
    </row>
    <row r="16" spans="1:16" ht="12.75">
      <c r="A16" s="20">
        <v>5</v>
      </c>
      <c r="B16" s="19" t="s">
        <v>42</v>
      </c>
      <c r="C16" s="20"/>
      <c r="D16" s="31">
        <v>1</v>
      </c>
      <c r="E16" s="20"/>
      <c r="F16" s="20">
        <f t="shared" si="0"/>
        <v>3</v>
      </c>
      <c r="G16" s="20">
        <v>3</v>
      </c>
      <c r="H16" s="20"/>
      <c r="I16" s="20">
        <v>17</v>
      </c>
      <c r="J16" s="20">
        <v>7</v>
      </c>
      <c r="K16" s="20">
        <v>10</v>
      </c>
      <c r="L16" s="20">
        <v>0</v>
      </c>
      <c r="M16" s="20">
        <v>0</v>
      </c>
      <c r="N16" s="20">
        <v>0</v>
      </c>
      <c r="O16" s="20">
        <v>0</v>
      </c>
      <c r="P16" s="19"/>
    </row>
    <row r="17" spans="1:16" ht="12.75">
      <c r="A17" s="20">
        <v>6</v>
      </c>
      <c r="B17" s="19" t="s">
        <v>29</v>
      </c>
      <c r="C17" s="20"/>
      <c r="D17" s="31">
        <v>1</v>
      </c>
      <c r="E17" s="20"/>
      <c r="F17" s="20">
        <f t="shared" si="0"/>
        <v>3</v>
      </c>
      <c r="G17" s="20">
        <v>3</v>
      </c>
      <c r="H17" s="20"/>
      <c r="I17" s="20">
        <v>18</v>
      </c>
      <c r="J17" s="20">
        <v>10</v>
      </c>
      <c r="K17" s="20">
        <v>1</v>
      </c>
      <c r="L17" s="20">
        <v>7</v>
      </c>
      <c r="M17" s="20">
        <v>0</v>
      </c>
      <c r="N17" s="20">
        <v>0</v>
      </c>
      <c r="O17" s="20">
        <v>0</v>
      </c>
      <c r="P17" s="20"/>
    </row>
    <row r="18" spans="1:16" ht="12.75">
      <c r="A18" s="20">
        <v>7</v>
      </c>
      <c r="B18" s="19" t="s">
        <v>50</v>
      </c>
      <c r="C18" s="20">
        <v>1</v>
      </c>
      <c r="D18" s="20">
        <v>1</v>
      </c>
      <c r="E18" s="20"/>
      <c r="F18" s="20">
        <f t="shared" si="0"/>
        <v>3</v>
      </c>
      <c r="G18" s="20">
        <v>3</v>
      </c>
      <c r="H18" s="20"/>
      <c r="I18" s="20">
        <v>16</v>
      </c>
      <c r="J18" s="20">
        <v>6</v>
      </c>
      <c r="K18" s="20">
        <v>10</v>
      </c>
      <c r="L18" s="20">
        <v>0</v>
      </c>
      <c r="M18" s="20">
        <v>0</v>
      </c>
      <c r="N18" s="20">
        <v>0</v>
      </c>
      <c r="O18" s="20">
        <v>0</v>
      </c>
      <c r="P18" s="19"/>
    </row>
    <row r="19" spans="1:16" ht="12.75">
      <c r="A19" s="20">
        <v>8</v>
      </c>
      <c r="B19" s="19" t="s">
        <v>43</v>
      </c>
      <c r="C19" s="20"/>
      <c r="D19" s="31">
        <v>1</v>
      </c>
      <c r="E19" s="20"/>
      <c r="F19" s="20">
        <f t="shared" si="0"/>
        <v>4</v>
      </c>
      <c r="G19" s="20">
        <v>4</v>
      </c>
      <c r="H19" s="20"/>
      <c r="I19" s="20">
        <v>19</v>
      </c>
      <c r="J19" s="20">
        <v>9</v>
      </c>
      <c r="K19" s="20">
        <v>1</v>
      </c>
      <c r="L19" s="20">
        <v>9</v>
      </c>
      <c r="M19" s="20">
        <v>0</v>
      </c>
      <c r="N19" s="20">
        <v>0</v>
      </c>
      <c r="O19" s="20">
        <v>0</v>
      </c>
      <c r="P19" s="20"/>
    </row>
    <row r="20" spans="1:16" ht="12.75">
      <c r="A20" s="20">
        <v>9</v>
      </c>
      <c r="B20" s="19" t="s">
        <v>44</v>
      </c>
      <c r="C20" s="20">
        <v>1</v>
      </c>
      <c r="D20" s="31">
        <v>1</v>
      </c>
      <c r="E20" s="20"/>
      <c r="F20" s="20">
        <f t="shared" si="0"/>
        <v>3</v>
      </c>
      <c r="G20" s="20">
        <v>3</v>
      </c>
      <c r="H20" s="20"/>
      <c r="I20" s="20">
        <v>13</v>
      </c>
      <c r="J20" s="20">
        <v>6</v>
      </c>
      <c r="K20" s="20">
        <v>7</v>
      </c>
      <c r="L20" s="20">
        <v>0</v>
      </c>
      <c r="M20" s="20">
        <v>0</v>
      </c>
      <c r="N20" s="20">
        <v>0</v>
      </c>
      <c r="O20" s="20">
        <v>0</v>
      </c>
      <c r="P20" s="19"/>
    </row>
    <row r="21" spans="1:16" ht="12.75">
      <c r="A21" s="20">
        <v>10</v>
      </c>
      <c r="B21" s="19" t="s">
        <v>51</v>
      </c>
      <c r="C21" s="20">
        <v>2</v>
      </c>
      <c r="D21" s="31">
        <v>2</v>
      </c>
      <c r="E21" s="20"/>
      <c r="F21" s="20">
        <f t="shared" si="0"/>
        <v>6</v>
      </c>
      <c r="G21" s="20"/>
      <c r="H21" s="20">
        <v>6</v>
      </c>
      <c r="I21" s="20">
        <v>39</v>
      </c>
      <c r="J21" s="20">
        <v>0</v>
      </c>
      <c r="K21" s="20">
        <v>0</v>
      </c>
      <c r="L21" s="20">
        <v>0</v>
      </c>
      <c r="M21" s="20">
        <v>20</v>
      </c>
      <c r="N21" s="20">
        <v>19</v>
      </c>
      <c r="O21" s="20">
        <v>0</v>
      </c>
      <c r="P21" s="19"/>
    </row>
    <row r="22" spans="1:16" ht="12.75">
      <c r="A22" s="15">
        <v>11</v>
      </c>
      <c r="B22" s="5" t="s">
        <v>30</v>
      </c>
      <c r="C22" s="15"/>
      <c r="D22" s="30"/>
      <c r="E22" s="4" t="s">
        <v>57</v>
      </c>
      <c r="F22" s="15">
        <v>0</v>
      </c>
      <c r="G22" s="15"/>
      <c r="H22" s="15"/>
      <c r="I22" s="15">
        <v>20</v>
      </c>
      <c r="J22" s="15">
        <v>0</v>
      </c>
      <c r="K22" s="15">
        <v>10</v>
      </c>
      <c r="L22" s="15">
        <v>0</v>
      </c>
      <c r="M22" s="15">
        <v>0</v>
      </c>
      <c r="N22" s="15">
        <v>10</v>
      </c>
      <c r="O22" s="15">
        <v>0</v>
      </c>
      <c r="P22" s="28"/>
    </row>
    <row r="23" spans="1:16" ht="12.75">
      <c r="A23" s="15">
        <v>12</v>
      </c>
      <c r="B23" s="80" t="s">
        <v>28</v>
      </c>
      <c r="C23" s="15"/>
      <c r="D23" s="30">
        <v>1</v>
      </c>
      <c r="E23" s="15"/>
      <c r="F23" s="15">
        <f t="shared" si="0"/>
        <v>2</v>
      </c>
      <c r="G23" s="15">
        <v>2</v>
      </c>
      <c r="H23" s="15"/>
      <c r="I23" s="15">
        <v>9</v>
      </c>
      <c r="J23" s="15">
        <v>3</v>
      </c>
      <c r="K23" s="15">
        <v>0</v>
      </c>
      <c r="L23" s="15">
        <v>6</v>
      </c>
      <c r="M23" s="15">
        <v>0</v>
      </c>
      <c r="N23" s="15">
        <v>0</v>
      </c>
      <c r="O23" s="15">
        <v>0</v>
      </c>
      <c r="P23" s="15"/>
    </row>
    <row r="24" spans="1:16" ht="12.75">
      <c r="A24" s="4" t="s">
        <v>63</v>
      </c>
      <c r="B24" s="5" t="s">
        <v>45</v>
      </c>
      <c r="C24" s="15">
        <v>1</v>
      </c>
      <c r="D24" s="30">
        <v>1</v>
      </c>
      <c r="E24" s="15"/>
      <c r="F24" s="15">
        <f t="shared" si="0"/>
        <v>3</v>
      </c>
      <c r="G24" s="15">
        <v>3</v>
      </c>
      <c r="H24" s="15"/>
      <c r="I24" s="15">
        <v>16</v>
      </c>
      <c r="J24" s="15">
        <v>8</v>
      </c>
      <c r="K24" s="15">
        <v>8</v>
      </c>
      <c r="L24" s="15">
        <v>0</v>
      </c>
      <c r="M24" s="15">
        <v>0</v>
      </c>
      <c r="N24" s="15">
        <v>0</v>
      </c>
      <c r="O24" s="15">
        <v>0</v>
      </c>
      <c r="P24" s="79" t="s">
        <v>64</v>
      </c>
    </row>
    <row r="25" spans="1:16" ht="12.75">
      <c r="A25" s="4" t="s">
        <v>62</v>
      </c>
      <c r="B25" s="5" t="s">
        <v>31</v>
      </c>
      <c r="C25" s="15">
        <v>1</v>
      </c>
      <c r="D25" s="15">
        <v>1</v>
      </c>
      <c r="E25" s="15"/>
      <c r="F25" s="15">
        <f t="shared" si="0"/>
        <v>0</v>
      </c>
      <c r="G25" s="15"/>
      <c r="H25" s="15"/>
      <c r="I25" s="15">
        <v>16</v>
      </c>
      <c r="J25" s="23">
        <v>8</v>
      </c>
      <c r="K25" s="23">
        <v>4</v>
      </c>
      <c r="L25" s="23">
        <v>4</v>
      </c>
      <c r="M25" s="23">
        <v>0</v>
      </c>
      <c r="N25" s="23">
        <v>0</v>
      </c>
      <c r="O25" s="23">
        <v>0</v>
      </c>
      <c r="P25" s="79" t="s">
        <v>64</v>
      </c>
    </row>
    <row r="26" spans="1:16" s="13" customFormat="1" ht="12.75">
      <c r="A26" s="9"/>
      <c r="B26" s="98" t="s">
        <v>22</v>
      </c>
      <c r="C26" s="10"/>
      <c r="D26" s="10"/>
      <c r="E26" s="10"/>
      <c r="F26" s="10"/>
      <c r="G26" s="10"/>
      <c r="H26" s="10"/>
      <c r="I26" s="10"/>
      <c r="J26" s="99"/>
      <c r="K26" s="99"/>
      <c r="L26" s="99"/>
      <c r="M26" s="99"/>
      <c r="N26" s="99"/>
      <c r="O26" s="99"/>
      <c r="P26" s="9"/>
    </row>
    <row r="27" spans="1:16" s="50" customFormat="1" ht="25.5">
      <c r="A27" s="48">
        <v>14</v>
      </c>
      <c r="B27" s="48" t="s">
        <v>85</v>
      </c>
      <c r="C27" s="63"/>
      <c r="D27" s="64">
        <v>1</v>
      </c>
      <c r="E27" s="49"/>
      <c r="F27" s="67">
        <f>G27+H27</f>
        <v>2</v>
      </c>
      <c r="G27" s="49">
        <v>2</v>
      </c>
      <c r="H27" s="49"/>
      <c r="I27" s="49">
        <v>8</v>
      </c>
      <c r="J27" s="49">
        <v>8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8"/>
    </row>
    <row r="28" spans="1:16" ht="12.75">
      <c r="A28" s="5">
        <v>15</v>
      </c>
      <c r="B28" s="5" t="s">
        <v>86</v>
      </c>
      <c r="C28" s="65"/>
      <c r="D28" s="15">
        <v>1</v>
      </c>
      <c r="E28" s="4"/>
      <c r="F28" s="15">
        <f>G28+H28</f>
        <v>3</v>
      </c>
      <c r="G28" s="4">
        <v>3</v>
      </c>
      <c r="H28" s="4"/>
      <c r="I28" s="4">
        <v>8</v>
      </c>
      <c r="J28" s="4">
        <v>8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5"/>
    </row>
    <row r="29" spans="1:16" ht="12.75">
      <c r="A29" s="5">
        <v>16</v>
      </c>
      <c r="B29" s="5" t="s">
        <v>87</v>
      </c>
      <c r="C29" s="15">
        <v>2</v>
      </c>
      <c r="D29" s="15">
        <v>2</v>
      </c>
      <c r="E29" s="4"/>
      <c r="F29" s="15">
        <f>G29+H29</f>
        <v>3</v>
      </c>
      <c r="G29" s="4"/>
      <c r="H29" s="4">
        <v>3</v>
      </c>
      <c r="I29" s="4">
        <v>10</v>
      </c>
      <c r="J29" s="4">
        <v>0</v>
      </c>
      <c r="K29" s="4">
        <v>0</v>
      </c>
      <c r="L29" s="4">
        <v>0</v>
      </c>
      <c r="M29" s="4">
        <v>6</v>
      </c>
      <c r="N29" s="4">
        <v>4</v>
      </c>
      <c r="O29" s="4">
        <v>0</v>
      </c>
      <c r="P29" s="5"/>
    </row>
    <row r="30" spans="1:16" ht="25.5">
      <c r="A30" s="69">
        <v>17</v>
      </c>
      <c r="B30" s="48" t="s">
        <v>88</v>
      </c>
      <c r="C30" s="67"/>
      <c r="D30" s="67">
        <v>2</v>
      </c>
      <c r="E30" s="68"/>
      <c r="F30" s="67">
        <f>G30+H30</f>
        <v>1</v>
      </c>
      <c r="G30" s="68"/>
      <c r="H30" s="68">
        <v>1</v>
      </c>
      <c r="I30" s="68">
        <v>6</v>
      </c>
      <c r="J30" s="68">
        <v>0</v>
      </c>
      <c r="K30" s="68">
        <v>0</v>
      </c>
      <c r="L30" s="68">
        <v>0</v>
      </c>
      <c r="M30" s="68">
        <v>6</v>
      </c>
      <c r="N30" s="68">
        <v>0</v>
      </c>
      <c r="O30" s="68">
        <v>0</v>
      </c>
      <c r="P30" s="69"/>
    </row>
    <row r="31" spans="1:16" ht="12.75">
      <c r="A31" s="5">
        <v>18</v>
      </c>
      <c r="B31" s="5" t="s">
        <v>89</v>
      </c>
      <c r="C31" s="15"/>
      <c r="D31" s="15">
        <v>2</v>
      </c>
      <c r="E31" s="4"/>
      <c r="F31" s="15">
        <f>G31+H31</f>
        <v>1</v>
      </c>
      <c r="G31" s="4"/>
      <c r="H31" s="4">
        <v>1</v>
      </c>
      <c r="I31" s="4">
        <v>7</v>
      </c>
      <c r="J31" s="4">
        <v>0</v>
      </c>
      <c r="K31" s="4">
        <v>0</v>
      </c>
      <c r="L31" s="4">
        <v>0</v>
      </c>
      <c r="M31" s="4">
        <v>7</v>
      </c>
      <c r="N31" s="4">
        <v>0</v>
      </c>
      <c r="O31" s="4">
        <v>0</v>
      </c>
      <c r="P31" s="5"/>
    </row>
    <row r="32" spans="1:16" ht="12.75">
      <c r="A32" s="9"/>
      <c r="B32" s="9" t="s">
        <v>68</v>
      </c>
      <c r="C32" s="10">
        <v>7</v>
      </c>
      <c r="D32" s="10"/>
      <c r="E32" s="9"/>
      <c r="F32" s="10">
        <f>SUM(F12:F31)</f>
        <v>60</v>
      </c>
      <c r="G32" s="10">
        <f>SUM(G12:G31)</f>
        <v>31</v>
      </c>
      <c r="H32" s="10">
        <f>SUM(H12:H31)</f>
        <v>29</v>
      </c>
      <c r="I32" s="10">
        <f aca="true" t="shared" si="1" ref="I32:O32">SUM(I12:I31)-I25</f>
        <v>341</v>
      </c>
      <c r="J32" s="10">
        <f t="shared" si="1"/>
        <v>80</v>
      </c>
      <c r="K32" s="10">
        <f t="shared" si="1"/>
        <v>62</v>
      </c>
      <c r="L32" s="10">
        <f t="shared" si="1"/>
        <v>22</v>
      </c>
      <c r="M32" s="10">
        <f t="shared" si="1"/>
        <v>109</v>
      </c>
      <c r="N32" s="10">
        <f t="shared" si="1"/>
        <v>58</v>
      </c>
      <c r="O32" s="10">
        <f t="shared" si="1"/>
        <v>10</v>
      </c>
      <c r="P32" s="9"/>
    </row>
    <row r="33" spans="1:16" ht="12.75">
      <c r="A33" s="5"/>
      <c r="B33" s="81" t="s">
        <v>69</v>
      </c>
      <c r="C33" s="82"/>
      <c r="D33" s="82"/>
      <c r="E33" s="82"/>
      <c r="F33" s="9"/>
      <c r="G33" s="9"/>
      <c r="H33" s="9"/>
      <c r="I33" s="128">
        <f>SUM(J32:L32)</f>
        <v>164</v>
      </c>
      <c r="J33" s="128"/>
      <c r="K33" s="128"/>
      <c r="L33" s="128">
        <f>SUM(M32:O32)</f>
        <v>177</v>
      </c>
      <c r="M33" s="128"/>
      <c r="N33" s="128"/>
      <c r="O33" s="4"/>
      <c r="P33" s="5"/>
    </row>
    <row r="34" spans="1:16" ht="12.75">
      <c r="A34" s="9"/>
      <c r="B34" s="9" t="s">
        <v>70</v>
      </c>
      <c r="C34" s="10">
        <v>7</v>
      </c>
      <c r="D34" s="10"/>
      <c r="E34" s="9"/>
      <c r="F34" s="10">
        <f>SUM(F12:F31)</f>
        <v>60</v>
      </c>
      <c r="G34" s="10">
        <f>SUM(G12:G31)</f>
        <v>31</v>
      </c>
      <c r="H34" s="10">
        <f>SUM(H12:H31)</f>
        <v>29</v>
      </c>
      <c r="I34" s="10">
        <f aca="true" t="shared" si="2" ref="I34:O34">SUM(I12:I31)-I24</f>
        <v>341</v>
      </c>
      <c r="J34" s="10">
        <f t="shared" si="2"/>
        <v>80</v>
      </c>
      <c r="K34" s="10">
        <f t="shared" si="2"/>
        <v>58</v>
      </c>
      <c r="L34" s="10">
        <f t="shared" si="2"/>
        <v>26</v>
      </c>
      <c r="M34" s="10">
        <f t="shared" si="2"/>
        <v>109</v>
      </c>
      <c r="N34" s="10">
        <f t="shared" si="2"/>
        <v>58</v>
      </c>
      <c r="O34" s="10">
        <f t="shared" si="2"/>
        <v>10</v>
      </c>
      <c r="P34" s="9"/>
    </row>
    <row r="35" spans="1:16" ht="12.75">
      <c r="A35" s="3"/>
      <c r="B35" s="16" t="s">
        <v>71</v>
      </c>
      <c r="C35" s="17"/>
      <c r="D35" s="17"/>
      <c r="E35" s="17"/>
      <c r="F35" s="11"/>
      <c r="G35" s="11"/>
      <c r="H35" s="11"/>
      <c r="I35" s="137">
        <f>SUM(J34:L34)</f>
        <v>164</v>
      </c>
      <c r="J35" s="137"/>
      <c r="K35" s="137"/>
      <c r="L35" s="137">
        <f>SUM(M34:O34)</f>
        <v>177</v>
      </c>
      <c r="M35" s="137"/>
      <c r="N35" s="137"/>
      <c r="O35" s="8"/>
      <c r="P35" s="7"/>
    </row>
    <row r="36" spans="1:16" ht="12.75">
      <c r="A36" s="3"/>
      <c r="B36" s="86" t="s">
        <v>117</v>
      </c>
      <c r="C36" s="83"/>
      <c r="D36" s="83"/>
      <c r="E36" s="83"/>
      <c r="F36" s="87">
        <f>SUM(F12:F25)</f>
        <v>50</v>
      </c>
      <c r="G36" s="87">
        <f>SUM(G12:G25)</f>
        <v>26</v>
      </c>
      <c r="H36" s="87">
        <f>SUM(H12:H25)</f>
        <v>24</v>
      </c>
      <c r="I36" s="35"/>
      <c r="J36" s="35"/>
      <c r="K36" s="35"/>
      <c r="L36" s="35"/>
      <c r="M36" s="35"/>
      <c r="N36" s="35"/>
      <c r="O36" s="8"/>
      <c r="P36" s="7"/>
    </row>
    <row r="37" spans="1:16" ht="12.75">
      <c r="A37" s="3"/>
      <c r="B37" s="86" t="s">
        <v>118</v>
      </c>
      <c r="C37" s="83"/>
      <c r="D37" s="83"/>
      <c r="E37" s="83"/>
      <c r="F37" s="87">
        <f>SUM(F27:F31)</f>
        <v>10</v>
      </c>
      <c r="G37" s="87">
        <f>SUM(G27:G31)</f>
        <v>5</v>
      </c>
      <c r="H37" s="87">
        <f>SUM(H27:H31)</f>
        <v>5</v>
      </c>
      <c r="I37" s="51"/>
      <c r="J37" s="51"/>
      <c r="K37" s="35"/>
      <c r="L37" s="3"/>
      <c r="M37" s="3"/>
      <c r="N37" s="3"/>
      <c r="O37" s="8"/>
      <c r="P37" s="7"/>
    </row>
    <row r="38" spans="1:16" ht="12.75">
      <c r="A38" s="3"/>
      <c r="B38" s="86"/>
      <c r="C38" s="83"/>
      <c r="D38" s="83"/>
      <c r="E38" s="83"/>
      <c r="F38" s="87"/>
      <c r="G38" s="11">
        <f>SUM(G36:G37)</f>
        <v>31</v>
      </c>
      <c r="H38" s="11">
        <f>SUM(H36:H37)</f>
        <v>29</v>
      </c>
      <c r="I38" s="51"/>
      <c r="J38" s="51"/>
      <c r="K38" s="35"/>
      <c r="L38" s="3"/>
      <c r="M38" s="3"/>
      <c r="N38" s="3"/>
      <c r="O38" s="8"/>
      <c r="P38" s="7"/>
    </row>
    <row r="39" spans="1:16" ht="12.75">
      <c r="A39" s="3"/>
      <c r="B39" s="86"/>
      <c r="C39" s="83"/>
      <c r="D39" s="83"/>
      <c r="E39" s="83"/>
      <c r="F39" s="87"/>
      <c r="G39" s="87"/>
      <c r="H39" s="87"/>
      <c r="I39" s="51"/>
      <c r="J39" s="51"/>
      <c r="K39" s="35"/>
      <c r="L39" s="3"/>
      <c r="M39" s="3"/>
      <c r="N39" s="3"/>
      <c r="O39" s="8"/>
      <c r="P39" s="7"/>
    </row>
    <row r="40" spans="2:5" ht="12.75">
      <c r="B40" s="125" t="s">
        <v>48</v>
      </c>
      <c r="C40" s="127"/>
      <c r="D40" s="127"/>
      <c r="E40" s="127"/>
    </row>
    <row r="41" spans="1:16" ht="12.75">
      <c r="A41" s="29"/>
      <c r="B41" s="29" t="s">
        <v>19</v>
      </c>
      <c r="C41" s="29"/>
      <c r="D41" s="29"/>
      <c r="E41" s="29"/>
      <c r="F41" s="29">
        <f>SUM(F12:F15)</f>
        <v>23</v>
      </c>
      <c r="G41" s="29"/>
      <c r="H41" s="29"/>
      <c r="I41" s="29">
        <f>SUM(I12:I15)</f>
        <v>135</v>
      </c>
      <c r="J41" s="29">
        <f aca="true" t="shared" si="3" ref="J41:O41">SUM(J12:J15)</f>
        <v>15</v>
      </c>
      <c r="K41" s="29">
        <f t="shared" si="3"/>
        <v>15</v>
      </c>
      <c r="L41" s="29">
        <f t="shared" si="3"/>
        <v>0</v>
      </c>
      <c r="M41" s="29">
        <f t="shared" si="3"/>
        <v>70</v>
      </c>
      <c r="N41" s="29">
        <f t="shared" si="3"/>
        <v>25</v>
      </c>
      <c r="O41" s="29">
        <f t="shared" si="3"/>
        <v>10</v>
      </c>
      <c r="P41" s="29"/>
    </row>
    <row r="42" spans="1:16" ht="12.75">
      <c r="A42" s="21"/>
      <c r="B42" s="21" t="s">
        <v>20</v>
      </c>
      <c r="C42" s="21"/>
      <c r="D42" s="21"/>
      <c r="E42" s="21"/>
      <c r="F42" s="21">
        <f>SUM(F16:F21)</f>
        <v>22</v>
      </c>
      <c r="G42" s="21"/>
      <c r="H42" s="21"/>
      <c r="I42" s="21">
        <f>SUM(I16:I21)</f>
        <v>122</v>
      </c>
      <c r="J42" s="21">
        <f aca="true" t="shared" si="4" ref="J42:O42">SUM(J16:J21)</f>
        <v>38</v>
      </c>
      <c r="K42" s="21">
        <f t="shared" si="4"/>
        <v>29</v>
      </c>
      <c r="L42" s="21">
        <f t="shared" si="4"/>
        <v>16</v>
      </c>
      <c r="M42" s="21">
        <f t="shared" si="4"/>
        <v>20</v>
      </c>
      <c r="N42" s="21">
        <f t="shared" si="4"/>
        <v>19</v>
      </c>
      <c r="O42" s="21">
        <f t="shared" si="4"/>
        <v>0</v>
      </c>
      <c r="P42" s="21"/>
    </row>
    <row r="43" spans="2:15" ht="12.75">
      <c r="B43" s="33" t="s">
        <v>21</v>
      </c>
      <c r="F43">
        <f>SUM(F41:F42)</f>
        <v>45</v>
      </c>
      <c r="I43">
        <f>SUM(I41:I42)</f>
        <v>257</v>
      </c>
      <c r="J43">
        <f aca="true" t="shared" si="5" ref="J43:O43">SUM(J41:J42)</f>
        <v>53</v>
      </c>
      <c r="K43">
        <f t="shared" si="5"/>
        <v>44</v>
      </c>
      <c r="L43">
        <f t="shared" si="5"/>
        <v>16</v>
      </c>
      <c r="M43">
        <f t="shared" si="5"/>
        <v>90</v>
      </c>
      <c r="N43">
        <f t="shared" si="5"/>
        <v>44</v>
      </c>
      <c r="O43">
        <f t="shared" si="5"/>
        <v>10</v>
      </c>
    </row>
    <row r="44" ht="12.75">
      <c r="B44" s="33"/>
    </row>
    <row r="45" ht="12.75">
      <c r="B45" s="33"/>
    </row>
    <row r="46" spans="2:15" ht="12.75">
      <c r="B46" s="13" t="s">
        <v>94</v>
      </c>
      <c r="D46" s="13"/>
      <c r="E46" s="18" t="s">
        <v>12</v>
      </c>
      <c r="F46" s="18" t="s">
        <v>0</v>
      </c>
      <c r="G46" s="18"/>
      <c r="H46" s="18"/>
      <c r="I46" s="18"/>
      <c r="J46" s="13"/>
      <c r="K46" s="13"/>
      <c r="L46" s="13"/>
      <c r="M46" s="13"/>
      <c r="N46" s="13"/>
      <c r="O46" s="13"/>
    </row>
    <row r="47" spans="2:15" ht="12.75">
      <c r="B47" t="s">
        <v>128</v>
      </c>
      <c r="D47" s="14"/>
      <c r="E47" s="44">
        <f>I47/I50</f>
        <v>0.49246231155778897</v>
      </c>
      <c r="F47" s="18" t="s">
        <v>13</v>
      </c>
      <c r="G47" s="18"/>
      <c r="H47" s="18"/>
      <c r="I47" s="18">
        <f>J69+M69</f>
        <v>98</v>
      </c>
      <c r="J47" s="13"/>
      <c r="K47" s="13"/>
      <c r="L47" s="13"/>
      <c r="M47" s="13"/>
      <c r="N47" s="13"/>
      <c r="O47" s="13"/>
    </row>
    <row r="48" spans="2:15" ht="12.75">
      <c r="B48" t="s">
        <v>26</v>
      </c>
      <c r="D48" s="14"/>
      <c r="E48" s="44">
        <f>I48/I50</f>
        <v>0.47738693467336685</v>
      </c>
      <c r="F48" s="18" t="s">
        <v>14</v>
      </c>
      <c r="G48" s="18"/>
      <c r="H48" s="18"/>
      <c r="I48" s="18">
        <f>K69+N69</f>
        <v>95</v>
      </c>
      <c r="J48" s="13"/>
      <c r="K48" s="13"/>
      <c r="L48" s="13"/>
      <c r="M48" s="13"/>
      <c r="N48" s="13"/>
      <c r="O48" s="13"/>
    </row>
    <row r="49" spans="2:15" ht="12.75">
      <c r="B49" t="s">
        <v>34</v>
      </c>
      <c r="D49" s="14"/>
      <c r="E49" s="44">
        <f>I49/I50</f>
        <v>0.03015075376884422</v>
      </c>
      <c r="F49" s="18" t="s">
        <v>15</v>
      </c>
      <c r="G49" s="18"/>
      <c r="H49" s="18"/>
      <c r="I49" s="18">
        <f>L69+O69</f>
        <v>6</v>
      </c>
      <c r="J49" s="13"/>
      <c r="K49" s="13"/>
      <c r="L49" s="13"/>
      <c r="M49" s="13"/>
      <c r="N49" s="13"/>
      <c r="O49" s="13"/>
    </row>
    <row r="50" spans="2:15" ht="12.75">
      <c r="B50" t="s">
        <v>54</v>
      </c>
      <c r="D50" s="13"/>
      <c r="E50" s="44">
        <f>SUM(E47:E49)</f>
        <v>1</v>
      </c>
      <c r="F50" s="18" t="s">
        <v>1</v>
      </c>
      <c r="G50" s="18"/>
      <c r="H50" s="18"/>
      <c r="I50" s="18">
        <f>SUM(I47:I49)</f>
        <v>199</v>
      </c>
      <c r="J50" s="13"/>
      <c r="K50" s="13"/>
      <c r="L50" s="13"/>
      <c r="M50" s="13"/>
      <c r="N50" s="13"/>
      <c r="O50" s="13"/>
    </row>
    <row r="51" ht="12.75">
      <c r="B51" t="s">
        <v>56</v>
      </c>
    </row>
    <row r="52" spans="1:16" ht="12.75" customHeight="1">
      <c r="A52" s="133" t="s">
        <v>11</v>
      </c>
      <c r="B52" s="134" t="s">
        <v>2</v>
      </c>
      <c r="C52" s="119" t="s">
        <v>109</v>
      </c>
      <c r="D52" s="119"/>
      <c r="E52" s="119"/>
      <c r="F52" s="130" t="s">
        <v>3</v>
      </c>
      <c r="G52" s="131"/>
      <c r="H52" s="132"/>
      <c r="I52" s="120" t="s">
        <v>4</v>
      </c>
      <c r="J52" s="121"/>
      <c r="K52" s="121"/>
      <c r="L52" s="121"/>
      <c r="M52" s="121"/>
      <c r="N52" s="121"/>
      <c r="O52" s="122"/>
      <c r="P52" s="109" t="s">
        <v>5</v>
      </c>
    </row>
    <row r="53" spans="1:16" ht="12.75" customHeight="1">
      <c r="A53" s="133"/>
      <c r="B53" s="135"/>
      <c r="C53" s="112" t="s">
        <v>6</v>
      </c>
      <c r="D53" s="123" t="s">
        <v>110</v>
      </c>
      <c r="E53" s="123" t="s">
        <v>111</v>
      </c>
      <c r="F53" s="112" t="s">
        <v>21</v>
      </c>
      <c r="G53" s="112" t="s">
        <v>115</v>
      </c>
      <c r="H53" s="112" t="s">
        <v>116</v>
      </c>
      <c r="I53" s="123" t="s">
        <v>114</v>
      </c>
      <c r="J53" s="114" t="s">
        <v>115</v>
      </c>
      <c r="K53" s="115"/>
      <c r="L53" s="116"/>
      <c r="M53" s="114" t="s">
        <v>116</v>
      </c>
      <c r="N53" s="115"/>
      <c r="O53" s="116"/>
      <c r="P53" s="110"/>
    </row>
    <row r="54" spans="1:16" ht="12.75">
      <c r="A54" s="133"/>
      <c r="B54" s="136"/>
      <c r="C54" s="113"/>
      <c r="D54" s="124"/>
      <c r="E54" s="124"/>
      <c r="F54" s="113"/>
      <c r="G54" s="113"/>
      <c r="H54" s="113"/>
      <c r="I54" s="124"/>
      <c r="J54" s="2" t="s">
        <v>7</v>
      </c>
      <c r="K54" s="4" t="s">
        <v>8</v>
      </c>
      <c r="L54" s="4" t="s">
        <v>9</v>
      </c>
      <c r="M54" s="4" t="s">
        <v>7</v>
      </c>
      <c r="N54" s="4" t="s">
        <v>8</v>
      </c>
      <c r="O54" s="4" t="s">
        <v>9</v>
      </c>
      <c r="P54" s="111"/>
    </row>
    <row r="55" spans="1:16" ht="12.75">
      <c r="A55" s="26">
        <v>1</v>
      </c>
      <c r="B55" s="24" t="s">
        <v>46</v>
      </c>
      <c r="C55" s="25">
        <v>4</v>
      </c>
      <c r="D55" s="25">
        <v>4</v>
      </c>
      <c r="E55" s="25"/>
      <c r="F55" s="26">
        <f>G55+H55</f>
        <v>6</v>
      </c>
      <c r="G55" s="25"/>
      <c r="H55" s="25">
        <v>6</v>
      </c>
      <c r="I55" s="25">
        <v>30</v>
      </c>
      <c r="J55" s="26">
        <v>0</v>
      </c>
      <c r="K55" s="26">
        <v>0</v>
      </c>
      <c r="L55" s="26">
        <v>0</v>
      </c>
      <c r="M55" s="26">
        <v>15</v>
      </c>
      <c r="N55" s="26">
        <v>15</v>
      </c>
      <c r="O55" s="26">
        <v>0</v>
      </c>
      <c r="P55" s="24"/>
    </row>
    <row r="56" spans="1:16" ht="12.75">
      <c r="A56" s="20">
        <v>2</v>
      </c>
      <c r="B56" s="32" t="s">
        <v>33</v>
      </c>
      <c r="C56" s="31">
        <v>3</v>
      </c>
      <c r="D56" s="31">
        <v>3</v>
      </c>
      <c r="E56" s="31"/>
      <c r="F56" s="31">
        <f aca="true" t="shared" si="6" ref="F56:F63">G56+H56</f>
        <v>7</v>
      </c>
      <c r="G56" s="31">
        <v>7</v>
      </c>
      <c r="H56" s="31"/>
      <c r="I56" s="31">
        <v>29</v>
      </c>
      <c r="J56" s="20">
        <v>19</v>
      </c>
      <c r="K56" s="20">
        <v>10</v>
      </c>
      <c r="L56" s="20">
        <v>0</v>
      </c>
      <c r="M56" s="20">
        <v>0</v>
      </c>
      <c r="N56" s="20">
        <v>0</v>
      </c>
      <c r="O56" s="20">
        <v>0</v>
      </c>
      <c r="P56" s="19"/>
    </row>
    <row r="57" spans="1:16" ht="12.75">
      <c r="A57" s="20">
        <v>3</v>
      </c>
      <c r="B57" s="40" t="s">
        <v>49</v>
      </c>
      <c r="C57" s="31">
        <v>4</v>
      </c>
      <c r="D57" s="31"/>
      <c r="E57" s="31"/>
      <c r="F57" s="31">
        <f t="shared" si="6"/>
        <v>4</v>
      </c>
      <c r="G57" s="31"/>
      <c r="H57" s="31">
        <v>4</v>
      </c>
      <c r="I57" s="31">
        <v>19</v>
      </c>
      <c r="J57" s="20">
        <v>0</v>
      </c>
      <c r="K57" s="20">
        <v>0</v>
      </c>
      <c r="L57" s="20">
        <v>0</v>
      </c>
      <c r="M57" s="20">
        <v>19</v>
      </c>
      <c r="N57" s="20">
        <v>0</v>
      </c>
      <c r="O57" s="20">
        <v>0</v>
      </c>
      <c r="P57" s="22"/>
    </row>
    <row r="58" spans="1:16" ht="12.75">
      <c r="A58" s="20">
        <v>4</v>
      </c>
      <c r="B58" s="40" t="s">
        <v>47</v>
      </c>
      <c r="C58" s="31"/>
      <c r="D58" s="31">
        <v>4</v>
      </c>
      <c r="E58" s="31"/>
      <c r="F58" s="31">
        <f t="shared" si="6"/>
        <v>3</v>
      </c>
      <c r="G58" s="31"/>
      <c r="H58" s="31">
        <v>3</v>
      </c>
      <c r="I58" s="31">
        <v>10</v>
      </c>
      <c r="J58" s="20">
        <v>0</v>
      </c>
      <c r="K58" s="20">
        <v>0</v>
      </c>
      <c r="L58" s="20">
        <v>0</v>
      </c>
      <c r="M58" s="20">
        <v>0</v>
      </c>
      <c r="N58" s="20">
        <v>10</v>
      </c>
      <c r="O58" s="20">
        <v>0</v>
      </c>
      <c r="P58" s="22"/>
    </row>
    <row r="59" spans="1:16" ht="12.75">
      <c r="A59" s="15">
        <v>5</v>
      </c>
      <c r="B59" s="1" t="s">
        <v>30</v>
      </c>
      <c r="C59" s="30"/>
      <c r="D59" s="30"/>
      <c r="E59" s="6" t="s">
        <v>58</v>
      </c>
      <c r="F59" s="30">
        <f t="shared" si="6"/>
        <v>20</v>
      </c>
      <c r="G59" s="30">
        <v>8</v>
      </c>
      <c r="H59" s="30">
        <v>12</v>
      </c>
      <c r="I59" s="30">
        <v>30</v>
      </c>
      <c r="J59" s="15">
        <v>0</v>
      </c>
      <c r="K59" s="15">
        <v>15</v>
      </c>
      <c r="L59" s="15">
        <v>0</v>
      </c>
      <c r="M59" s="15">
        <v>0</v>
      </c>
      <c r="N59" s="15">
        <v>15</v>
      </c>
      <c r="O59" s="15">
        <v>0</v>
      </c>
      <c r="P59" s="5"/>
    </row>
    <row r="60" spans="1:16" ht="12.75">
      <c r="A60" s="15">
        <v>6</v>
      </c>
      <c r="B60" s="1" t="s">
        <v>35</v>
      </c>
      <c r="C60" s="30"/>
      <c r="D60" s="6">
        <v>3</v>
      </c>
      <c r="E60" s="30"/>
      <c r="F60" s="30">
        <f t="shared" si="6"/>
        <v>3</v>
      </c>
      <c r="G60" s="30">
        <v>3</v>
      </c>
      <c r="H60" s="30"/>
      <c r="I60" s="30">
        <v>9</v>
      </c>
      <c r="J60" s="15">
        <v>3</v>
      </c>
      <c r="K60" s="15">
        <v>6</v>
      </c>
      <c r="L60" s="15">
        <v>0</v>
      </c>
      <c r="M60" s="15">
        <v>0</v>
      </c>
      <c r="N60" s="15">
        <v>0</v>
      </c>
      <c r="O60" s="15">
        <v>0</v>
      </c>
      <c r="P60" s="22"/>
    </row>
    <row r="61" spans="1:16" ht="12.75">
      <c r="A61" s="15">
        <v>7</v>
      </c>
      <c r="B61" s="5" t="s">
        <v>36</v>
      </c>
      <c r="C61" s="30"/>
      <c r="D61" s="6">
        <v>3</v>
      </c>
      <c r="E61" s="30"/>
      <c r="F61" s="30">
        <f t="shared" si="6"/>
        <v>2</v>
      </c>
      <c r="G61" s="30">
        <v>2</v>
      </c>
      <c r="H61" s="30"/>
      <c r="I61" s="30">
        <v>7</v>
      </c>
      <c r="J61" s="15">
        <v>0</v>
      </c>
      <c r="K61" s="15">
        <v>7</v>
      </c>
      <c r="L61" s="15">
        <v>0</v>
      </c>
      <c r="M61" s="15">
        <v>0</v>
      </c>
      <c r="N61" s="15">
        <v>0</v>
      </c>
      <c r="O61" s="15">
        <v>0</v>
      </c>
      <c r="P61" s="22"/>
    </row>
    <row r="62" spans="1:16" ht="12.75">
      <c r="A62" s="15">
        <v>8</v>
      </c>
      <c r="B62" s="1" t="s">
        <v>37</v>
      </c>
      <c r="C62" s="30"/>
      <c r="D62" s="6">
        <v>3</v>
      </c>
      <c r="E62" s="30"/>
      <c r="F62" s="30">
        <f t="shared" si="6"/>
        <v>3</v>
      </c>
      <c r="G62" s="30">
        <v>3</v>
      </c>
      <c r="H62" s="30"/>
      <c r="I62" s="30">
        <v>8</v>
      </c>
      <c r="J62" s="15">
        <v>2</v>
      </c>
      <c r="K62" s="15">
        <v>0</v>
      </c>
      <c r="L62" s="15">
        <v>6</v>
      </c>
      <c r="M62" s="15">
        <v>0</v>
      </c>
      <c r="N62" s="15">
        <v>0</v>
      </c>
      <c r="O62" s="15">
        <v>0</v>
      </c>
      <c r="P62" s="15"/>
    </row>
    <row r="63" spans="1:16" ht="12.75">
      <c r="A63" s="15">
        <v>9</v>
      </c>
      <c r="B63" s="1" t="s">
        <v>17</v>
      </c>
      <c r="C63" s="30"/>
      <c r="D63" s="6" t="s">
        <v>58</v>
      </c>
      <c r="E63" s="30"/>
      <c r="F63" s="30">
        <f t="shared" si="6"/>
        <v>2</v>
      </c>
      <c r="G63" s="30">
        <v>1</v>
      </c>
      <c r="H63" s="30">
        <v>1</v>
      </c>
      <c r="I63" s="30">
        <v>16</v>
      </c>
      <c r="J63" s="15">
        <v>8</v>
      </c>
      <c r="K63" s="15">
        <v>0</v>
      </c>
      <c r="L63" s="15">
        <v>0</v>
      </c>
      <c r="M63" s="15">
        <v>8</v>
      </c>
      <c r="N63" s="15">
        <v>0</v>
      </c>
      <c r="O63" s="15">
        <v>0</v>
      </c>
      <c r="P63" s="5"/>
    </row>
    <row r="64" spans="1:16" s="13" customFormat="1" ht="12.75">
      <c r="A64" s="9"/>
      <c r="B64" s="98" t="s">
        <v>22</v>
      </c>
      <c r="C64" s="10"/>
      <c r="D64" s="10"/>
      <c r="E64" s="10"/>
      <c r="F64" s="100"/>
      <c r="G64" s="10"/>
      <c r="H64" s="10"/>
      <c r="I64" s="10"/>
      <c r="J64" s="10"/>
      <c r="K64" s="10"/>
      <c r="L64" s="10"/>
      <c r="M64" s="10"/>
      <c r="N64" s="10"/>
      <c r="O64" s="10"/>
      <c r="P64" s="9"/>
    </row>
    <row r="65" spans="1:16" ht="25.5">
      <c r="A65" s="5">
        <v>10</v>
      </c>
      <c r="B65" s="95" t="s">
        <v>90</v>
      </c>
      <c r="C65" s="68"/>
      <c r="D65" s="94">
        <v>3</v>
      </c>
      <c r="E65" s="68"/>
      <c r="F65" s="96">
        <f>G65+H65</f>
        <v>1</v>
      </c>
      <c r="G65" s="68">
        <v>1</v>
      </c>
      <c r="H65" s="68"/>
      <c r="I65" s="68">
        <v>6</v>
      </c>
      <c r="J65" s="68">
        <v>6</v>
      </c>
      <c r="K65" s="68">
        <v>0</v>
      </c>
      <c r="L65" s="68">
        <v>0</v>
      </c>
      <c r="M65" s="68">
        <v>0</v>
      </c>
      <c r="N65" s="68">
        <v>0</v>
      </c>
      <c r="O65" s="68">
        <v>0</v>
      </c>
      <c r="P65" s="5"/>
    </row>
    <row r="66" spans="1:16" ht="12.75">
      <c r="A66" s="5">
        <v>11</v>
      </c>
      <c r="B66" s="43" t="s">
        <v>91</v>
      </c>
      <c r="C66" s="4">
        <v>3</v>
      </c>
      <c r="D66" s="6">
        <v>3</v>
      </c>
      <c r="E66" s="4"/>
      <c r="F66" s="30">
        <f>G66+H66</f>
        <v>3</v>
      </c>
      <c r="G66" s="4">
        <v>3</v>
      </c>
      <c r="H66" s="4"/>
      <c r="I66" s="4">
        <v>11</v>
      </c>
      <c r="J66" s="4">
        <v>6</v>
      </c>
      <c r="K66" s="4">
        <v>5</v>
      </c>
      <c r="L66" s="4">
        <v>0</v>
      </c>
      <c r="M66" s="4">
        <v>0</v>
      </c>
      <c r="N66" s="4">
        <v>0</v>
      </c>
      <c r="O66" s="4">
        <v>0</v>
      </c>
      <c r="P66" s="5"/>
    </row>
    <row r="67" spans="1:16" s="101" customFormat="1" ht="25.5">
      <c r="A67" s="69">
        <v>12</v>
      </c>
      <c r="B67" s="103" t="s">
        <v>92</v>
      </c>
      <c r="C67" s="68">
        <v>4</v>
      </c>
      <c r="D67" s="94">
        <v>4</v>
      </c>
      <c r="E67" s="68"/>
      <c r="F67" s="96">
        <f>G67+H67</f>
        <v>3</v>
      </c>
      <c r="G67" s="68"/>
      <c r="H67" s="68">
        <v>3</v>
      </c>
      <c r="I67" s="68">
        <v>11</v>
      </c>
      <c r="J67" s="68">
        <v>0</v>
      </c>
      <c r="K67" s="68">
        <v>0</v>
      </c>
      <c r="L67" s="68">
        <v>0</v>
      </c>
      <c r="M67" s="68">
        <v>6</v>
      </c>
      <c r="N67" s="68">
        <v>5</v>
      </c>
      <c r="O67" s="68">
        <v>0</v>
      </c>
      <c r="P67" s="69"/>
    </row>
    <row r="68" spans="1:16" ht="12.75">
      <c r="A68" s="5">
        <v>13</v>
      </c>
      <c r="B68" s="43" t="s">
        <v>93</v>
      </c>
      <c r="C68" s="4"/>
      <c r="D68" s="6">
        <v>4</v>
      </c>
      <c r="E68" s="4"/>
      <c r="F68" s="30">
        <f>G68+H68</f>
        <v>3</v>
      </c>
      <c r="G68" s="4"/>
      <c r="H68" s="4">
        <v>3</v>
      </c>
      <c r="I68" s="4">
        <v>13</v>
      </c>
      <c r="J68" s="4">
        <v>0</v>
      </c>
      <c r="K68" s="4">
        <v>0</v>
      </c>
      <c r="L68" s="4">
        <v>0</v>
      </c>
      <c r="M68" s="4">
        <v>6</v>
      </c>
      <c r="N68" s="4">
        <v>7</v>
      </c>
      <c r="O68" s="4">
        <v>0</v>
      </c>
      <c r="P68" s="5"/>
    </row>
    <row r="69" spans="1:16" ht="12.75">
      <c r="A69" s="9"/>
      <c r="B69" s="9" t="s">
        <v>10</v>
      </c>
      <c r="C69" s="10">
        <f>COUNT(C55:C68)</f>
        <v>5</v>
      </c>
      <c r="D69" s="9"/>
      <c r="E69" s="9"/>
      <c r="F69" s="10">
        <f aca="true" t="shared" si="7" ref="F69:O69">SUM(F55:F68)</f>
        <v>60</v>
      </c>
      <c r="G69" s="10">
        <f t="shared" si="7"/>
        <v>28</v>
      </c>
      <c r="H69" s="10">
        <f t="shared" si="7"/>
        <v>32</v>
      </c>
      <c r="I69" s="10">
        <f t="shared" si="7"/>
        <v>199</v>
      </c>
      <c r="J69" s="10">
        <f t="shared" si="7"/>
        <v>44</v>
      </c>
      <c r="K69" s="10">
        <f t="shared" si="7"/>
        <v>43</v>
      </c>
      <c r="L69" s="10">
        <f t="shared" si="7"/>
        <v>6</v>
      </c>
      <c r="M69" s="10">
        <f t="shared" si="7"/>
        <v>54</v>
      </c>
      <c r="N69" s="10">
        <f t="shared" si="7"/>
        <v>52</v>
      </c>
      <c r="O69" s="10">
        <f t="shared" si="7"/>
        <v>0</v>
      </c>
      <c r="P69" s="9"/>
    </row>
    <row r="70" spans="1:16" ht="12.75">
      <c r="A70" s="13"/>
      <c r="B70" s="13" t="s">
        <v>18</v>
      </c>
      <c r="C70" s="13"/>
      <c r="D70" s="13"/>
      <c r="E70" s="13"/>
      <c r="F70" s="13"/>
      <c r="G70" s="13"/>
      <c r="H70" s="13"/>
      <c r="I70" s="13"/>
      <c r="J70" s="129">
        <f>SUM(J69:L69)</f>
        <v>93</v>
      </c>
      <c r="K70" s="129"/>
      <c r="L70" s="129"/>
      <c r="M70" s="129">
        <f>SUM(M69:O69)</f>
        <v>106</v>
      </c>
      <c r="N70" s="129"/>
      <c r="O70" s="129"/>
      <c r="P70" s="12"/>
    </row>
    <row r="71" spans="1:16" ht="12.75">
      <c r="A71" s="13"/>
      <c r="B71" t="s">
        <v>38</v>
      </c>
      <c r="C71" s="13"/>
      <c r="D71" s="13"/>
      <c r="E71" s="13"/>
      <c r="F71" s="13"/>
      <c r="G71" s="13"/>
      <c r="H71" s="13"/>
      <c r="I71" s="13"/>
      <c r="J71" s="34"/>
      <c r="K71" s="34"/>
      <c r="L71" s="34"/>
      <c r="M71" s="34"/>
      <c r="N71" s="34"/>
      <c r="O71" s="34"/>
      <c r="P71" s="12"/>
    </row>
    <row r="72" spans="1:16" ht="12.75">
      <c r="A72" s="13"/>
      <c r="B72" s="86" t="s">
        <v>117</v>
      </c>
      <c r="C72" s="83"/>
      <c r="D72" s="83"/>
      <c r="E72" s="83"/>
      <c r="F72" s="87">
        <f>SUM(F55:F63)</f>
        <v>50</v>
      </c>
      <c r="G72" s="87">
        <f>SUM(G55:G63)</f>
        <v>24</v>
      </c>
      <c r="H72" s="87">
        <f>SUM(H55:H63)</f>
        <v>26</v>
      </c>
      <c r="I72" s="51"/>
      <c r="J72" s="51"/>
      <c r="K72" s="34"/>
      <c r="L72" s="34"/>
      <c r="M72" s="34"/>
      <c r="N72" s="34"/>
      <c r="O72" s="34"/>
      <c r="P72" s="12"/>
    </row>
    <row r="73" spans="1:16" ht="12.75">
      <c r="A73" s="13"/>
      <c r="B73" s="86" t="s">
        <v>118</v>
      </c>
      <c r="C73" s="83"/>
      <c r="D73" s="83"/>
      <c r="E73" s="83"/>
      <c r="F73" s="87">
        <f>SUM(F65:F68)</f>
        <v>10</v>
      </c>
      <c r="G73" s="87">
        <f>SUM(G65:G68)</f>
        <v>4</v>
      </c>
      <c r="H73" s="87">
        <f>SUM(H65:H68)</f>
        <v>6</v>
      </c>
      <c r="I73" s="51"/>
      <c r="J73" s="51"/>
      <c r="K73" s="34"/>
      <c r="L73" s="34"/>
      <c r="M73" s="34"/>
      <c r="N73" s="34"/>
      <c r="O73" s="34"/>
      <c r="P73" s="12"/>
    </row>
    <row r="74" spans="1:16" ht="12.75">
      <c r="A74" s="13"/>
      <c r="B74" s="52"/>
      <c r="C74" s="83"/>
      <c r="D74" s="83"/>
      <c r="E74" s="83"/>
      <c r="F74" s="53"/>
      <c r="G74" s="53">
        <f>SUM(G72:G73)</f>
        <v>28</v>
      </c>
      <c r="H74" s="53">
        <f>SUM(H72:H73)</f>
        <v>32</v>
      </c>
      <c r="I74" s="51"/>
      <c r="J74" s="51"/>
      <c r="K74" s="34"/>
      <c r="L74" s="34"/>
      <c r="M74" s="34"/>
      <c r="N74" s="34"/>
      <c r="O74" s="34"/>
      <c r="P74" s="12"/>
    </row>
    <row r="75" spans="1:16" ht="12.75">
      <c r="A75" s="13"/>
      <c r="B75" s="13"/>
      <c r="C75" s="13"/>
      <c r="D75" s="13"/>
      <c r="E75" s="13"/>
      <c r="F75" s="13"/>
      <c r="G75" s="13"/>
      <c r="H75" s="13"/>
      <c r="I75" s="13"/>
      <c r="J75" s="34"/>
      <c r="K75" s="34"/>
      <c r="L75" s="34"/>
      <c r="M75" s="34"/>
      <c r="N75" s="34"/>
      <c r="O75" s="34"/>
      <c r="P75" s="12"/>
    </row>
    <row r="76" spans="1:16" ht="12.75">
      <c r="A76" s="13"/>
      <c r="B76" s="125" t="s">
        <v>48</v>
      </c>
      <c r="C76" s="127"/>
      <c r="D76" s="127"/>
      <c r="E76" s="127"/>
      <c r="P76" s="12"/>
    </row>
    <row r="77" spans="1:16" ht="12.75">
      <c r="A77" s="13"/>
      <c r="B77" s="29" t="s">
        <v>19</v>
      </c>
      <c r="C77" s="29"/>
      <c r="D77" s="29"/>
      <c r="E77" s="29"/>
      <c r="F77" s="29">
        <f>SUM(F55:F55)</f>
        <v>6</v>
      </c>
      <c r="G77" s="29"/>
      <c r="H77" s="29"/>
      <c r="I77" s="29">
        <f>SUM(I55:I55)</f>
        <v>30</v>
      </c>
      <c r="J77" s="29">
        <f aca="true" t="shared" si="8" ref="J77:O77">SUM(J55:J55)</f>
        <v>0</v>
      </c>
      <c r="K77" s="29">
        <f t="shared" si="8"/>
        <v>0</v>
      </c>
      <c r="L77" s="29">
        <f t="shared" si="8"/>
        <v>0</v>
      </c>
      <c r="M77" s="29">
        <f t="shared" si="8"/>
        <v>15</v>
      </c>
      <c r="N77" s="29">
        <f t="shared" si="8"/>
        <v>15</v>
      </c>
      <c r="O77" s="29">
        <f t="shared" si="8"/>
        <v>0</v>
      </c>
      <c r="P77" s="12"/>
    </row>
    <row r="78" spans="1:16" ht="12.75">
      <c r="A78" s="13"/>
      <c r="B78" s="21" t="s">
        <v>20</v>
      </c>
      <c r="C78" s="21"/>
      <c r="D78" s="21"/>
      <c r="E78" s="21"/>
      <c r="F78" s="21">
        <f>SUM(F56:F58)</f>
        <v>14</v>
      </c>
      <c r="G78" s="21"/>
      <c r="H78" s="21"/>
      <c r="I78" s="21">
        <f>SUM(I56:I58)</f>
        <v>58</v>
      </c>
      <c r="J78" s="21">
        <f aca="true" t="shared" si="9" ref="J78:O78">SUM(J56:J58)</f>
        <v>19</v>
      </c>
      <c r="K78" s="21">
        <f t="shared" si="9"/>
        <v>10</v>
      </c>
      <c r="L78" s="21">
        <f t="shared" si="9"/>
        <v>0</v>
      </c>
      <c r="M78" s="21">
        <f t="shared" si="9"/>
        <v>19</v>
      </c>
      <c r="N78" s="21">
        <f t="shared" si="9"/>
        <v>10</v>
      </c>
      <c r="O78" s="21">
        <f t="shared" si="9"/>
        <v>0</v>
      </c>
      <c r="P78" s="12"/>
    </row>
    <row r="79" spans="2:15" ht="12.75">
      <c r="B79" s="33" t="s">
        <v>21</v>
      </c>
      <c r="F79">
        <f>SUM(F77:F78)</f>
        <v>20</v>
      </c>
      <c r="I79">
        <f aca="true" t="shared" si="10" ref="I79:O79">SUM(I76:I78)</f>
        <v>88</v>
      </c>
      <c r="J79">
        <f t="shared" si="10"/>
        <v>19</v>
      </c>
      <c r="K79">
        <f t="shared" si="10"/>
        <v>10</v>
      </c>
      <c r="L79">
        <f t="shared" si="10"/>
        <v>0</v>
      </c>
      <c r="M79">
        <f t="shared" si="10"/>
        <v>34</v>
      </c>
      <c r="N79">
        <f t="shared" si="10"/>
        <v>25</v>
      </c>
      <c r="O79">
        <f t="shared" si="10"/>
        <v>0</v>
      </c>
    </row>
    <row r="80" ht="12.75">
      <c r="B80" s="33"/>
    </row>
    <row r="81" spans="2:6" ht="12.75">
      <c r="B81" s="88" t="s">
        <v>122</v>
      </c>
      <c r="C81" s="11"/>
      <c r="D81" s="11"/>
      <c r="E81" s="11"/>
      <c r="F81" s="11">
        <f>F82+F83</f>
        <v>120</v>
      </c>
    </row>
    <row r="82" spans="2:6" ht="12.75">
      <c r="B82" s="77" t="s">
        <v>123</v>
      </c>
      <c r="C82" s="11"/>
      <c r="D82" s="11"/>
      <c r="E82" s="11"/>
      <c r="F82" s="11">
        <f>F36+F72</f>
        <v>100</v>
      </c>
    </row>
    <row r="83" spans="2:6" ht="12.75">
      <c r="B83" s="77" t="s">
        <v>124</v>
      </c>
      <c r="C83" s="11"/>
      <c r="D83" s="11"/>
      <c r="E83" s="11"/>
      <c r="F83" s="11">
        <f>F37+F73</f>
        <v>20</v>
      </c>
    </row>
    <row r="84" ht="12.75">
      <c r="B84" s="33"/>
    </row>
    <row r="86" spans="2:5" ht="12.75">
      <c r="B86" t="s">
        <v>48</v>
      </c>
      <c r="D86" t="s">
        <v>52</v>
      </c>
      <c r="E86" t="s">
        <v>53</v>
      </c>
    </row>
    <row r="87" spans="2:15" s="29" customFormat="1" ht="12.75">
      <c r="B87" s="29" t="s">
        <v>19</v>
      </c>
      <c r="D87" s="29">
        <v>165</v>
      </c>
      <c r="E87" s="29">
        <v>20</v>
      </c>
      <c r="F87" s="29">
        <f>+F41+F77</f>
        <v>29</v>
      </c>
      <c r="I87" s="29">
        <f aca="true" t="shared" si="11" ref="I87:O88">+I41+I77</f>
        <v>165</v>
      </c>
      <c r="J87" s="29">
        <f t="shared" si="11"/>
        <v>15</v>
      </c>
      <c r="K87" s="29">
        <f t="shared" si="11"/>
        <v>15</v>
      </c>
      <c r="L87" s="29">
        <f t="shared" si="11"/>
        <v>0</v>
      </c>
      <c r="M87" s="29">
        <f t="shared" si="11"/>
        <v>85</v>
      </c>
      <c r="N87" s="29">
        <f t="shared" si="11"/>
        <v>40</v>
      </c>
      <c r="O87" s="29">
        <f t="shared" si="11"/>
        <v>10</v>
      </c>
    </row>
    <row r="88" spans="2:15" s="21" customFormat="1" ht="12.75">
      <c r="B88" s="21" t="s">
        <v>20</v>
      </c>
      <c r="D88" s="21">
        <v>180</v>
      </c>
      <c r="E88" s="21">
        <v>21</v>
      </c>
      <c r="F88" s="21">
        <f>+F42+F78</f>
        <v>36</v>
      </c>
      <c r="I88" s="21">
        <f t="shared" si="11"/>
        <v>180</v>
      </c>
      <c r="J88" s="21">
        <f t="shared" si="11"/>
        <v>57</v>
      </c>
      <c r="K88" s="21">
        <f t="shared" si="11"/>
        <v>39</v>
      </c>
      <c r="L88" s="21">
        <f t="shared" si="11"/>
        <v>16</v>
      </c>
      <c r="M88" s="21">
        <f t="shared" si="11"/>
        <v>39</v>
      </c>
      <c r="N88" s="21">
        <f t="shared" si="11"/>
        <v>29</v>
      </c>
      <c r="O88" s="21">
        <f t="shared" si="11"/>
        <v>0</v>
      </c>
    </row>
    <row r="89" spans="2:15" ht="12.75">
      <c r="B89" s="42" t="s">
        <v>21</v>
      </c>
      <c r="D89" s="41">
        <f>SUM(D87:D88)</f>
        <v>345</v>
      </c>
      <c r="E89" s="41">
        <f>SUM(E87:E88)</f>
        <v>41</v>
      </c>
      <c r="F89" s="41">
        <f>+SUM(F87:F88)</f>
        <v>65</v>
      </c>
      <c r="G89" s="41"/>
      <c r="H89" s="41"/>
      <c r="I89" s="41">
        <f aca="true" t="shared" si="12" ref="I89:O89">+SUM(I87:I88)</f>
        <v>345</v>
      </c>
      <c r="J89" s="41">
        <f t="shared" si="12"/>
        <v>72</v>
      </c>
      <c r="K89" s="41">
        <f t="shared" si="12"/>
        <v>54</v>
      </c>
      <c r="L89" s="41">
        <f t="shared" si="12"/>
        <v>16</v>
      </c>
      <c r="M89" s="41">
        <f t="shared" si="12"/>
        <v>124</v>
      </c>
      <c r="N89" s="41">
        <f t="shared" si="12"/>
        <v>69</v>
      </c>
      <c r="O89" s="41">
        <f t="shared" si="12"/>
        <v>10</v>
      </c>
    </row>
    <row r="90" spans="4:15" ht="12.75"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</row>
    <row r="93" spans="1:10" ht="25.5">
      <c r="A93" s="18"/>
      <c r="B93" s="61" t="s">
        <v>72</v>
      </c>
      <c r="C93" s="18"/>
      <c r="D93" s="18"/>
      <c r="E93" s="18"/>
      <c r="F93" s="18"/>
      <c r="G93" s="18"/>
      <c r="H93" s="18"/>
      <c r="I93" s="18"/>
      <c r="J93" s="18"/>
    </row>
    <row r="94" spans="1:10" ht="12.75">
      <c r="A94" s="18"/>
      <c r="B94" s="18"/>
      <c r="C94" s="57" t="s">
        <v>21</v>
      </c>
      <c r="D94" s="57" t="s">
        <v>16</v>
      </c>
      <c r="E94" s="57" t="s">
        <v>59</v>
      </c>
      <c r="F94" s="57" t="s">
        <v>16</v>
      </c>
      <c r="G94" s="57"/>
      <c r="H94" s="57"/>
      <c r="I94" s="57" t="s">
        <v>60</v>
      </c>
      <c r="J94" s="57" t="s">
        <v>16</v>
      </c>
    </row>
    <row r="95" spans="1:10" ht="12.75">
      <c r="A95" s="18"/>
      <c r="B95" s="57" t="s">
        <v>23</v>
      </c>
      <c r="C95" s="18">
        <f>+E95+I95</f>
        <v>287</v>
      </c>
      <c r="D95" s="58">
        <f>+C95/$C98</f>
        <v>0.5314814814814814</v>
      </c>
      <c r="E95" s="59">
        <f>SUM(J12:J25)+SUM(M12:M25)+SUM(J55:J63)+SUM(M55:M63)-J25-M25</f>
        <v>228</v>
      </c>
      <c r="F95" s="58">
        <f>+E95/$E98</f>
        <v>0.4956521739130435</v>
      </c>
      <c r="G95" s="58"/>
      <c r="H95" s="58"/>
      <c r="I95" s="59">
        <f>SUM(J27:J31)+SUM(M27:M31)+SUM(J65:J68)+SUM(M65:M68)</f>
        <v>59</v>
      </c>
      <c r="J95" s="58">
        <f>+I95/$I98</f>
        <v>0.7375</v>
      </c>
    </row>
    <row r="96" spans="1:10" ht="12.75">
      <c r="A96" s="18"/>
      <c r="B96" s="57" t="s">
        <v>24</v>
      </c>
      <c r="C96" s="18">
        <f>+E96+I96</f>
        <v>215</v>
      </c>
      <c r="D96" s="58">
        <f>+C96/$C98</f>
        <v>0.39814814814814814</v>
      </c>
      <c r="E96" s="59">
        <f>SUM(K12:K25)+SUM(N12:N25)+SUM(K55:K63)+SUM(N55:N63)-K25-N25</f>
        <v>194</v>
      </c>
      <c r="F96" s="58">
        <f>+E96/$E98</f>
        <v>0.4217391304347826</v>
      </c>
      <c r="G96" s="58"/>
      <c r="H96" s="58"/>
      <c r="I96" s="59">
        <f>SUM(K27:K31)+SUM(N27:N31)+SUM(K65:K68)+SUM(N65:N68)</f>
        <v>21</v>
      </c>
      <c r="J96" s="58">
        <f>+I96/$I98</f>
        <v>0.2625</v>
      </c>
    </row>
    <row r="97" spans="1:10" ht="12.75">
      <c r="A97" s="18"/>
      <c r="B97" s="57" t="s">
        <v>25</v>
      </c>
      <c r="C97" s="18">
        <f>+E97+I97</f>
        <v>38</v>
      </c>
      <c r="D97" s="58">
        <f>+C97/$C98</f>
        <v>0.07037037037037037</v>
      </c>
      <c r="E97" s="59">
        <f>+SUM(L12:L25)+SUM(O12:O25)+SUM(L55:L63)+SUM(O55:O63)-L25-O25</f>
        <v>38</v>
      </c>
      <c r="F97" s="58">
        <f>+E97/$E98</f>
        <v>0.08260869565217391</v>
      </c>
      <c r="G97" s="58"/>
      <c r="H97" s="58"/>
      <c r="I97" s="59">
        <f>SUM(K27:L31)+SUM(O27:O31)+SUM(L65:L68)+SUM(O65:O68)</f>
        <v>0</v>
      </c>
      <c r="J97" s="58">
        <f>+I97/$I98</f>
        <v>0</v>
      </c>
    </row>
    <row r="98" spans="1:10" ht="12.75">
      <c r="A98" s="18"/>
      <c r="B98" s="57" t="s">
        <v>21</v>
      </c>
      <c r="C98" s="18">
        <f>+E98+I98</f>
        <v>540</v>
      </c>
      <c r="D98" s="58">
        <f>+C98/$C98</f>
        <v>1</v>
      </c>
      <c r="E98" s="18">
        <f>SUM(E95:E97)</f>
        <v>460</v>
      </c>
      <c r="F98" s="58">
        <f>+E98/$E98</f>
        <v>1</v>
      </c>
      <c r="G98" s="58"/>
      <c r="H98" s="58"/>
      <c r="I98" s="18">
        <f>SUM(I95:I97)</f>
        <v>80</v>
      </c>
      <c r="J98" s="58">
        <f>+I98/$I98</f>
        <v>1</v>
      </c>
    </row>
    <row r="100" spans="1:10" ht="25.5">
      <c r="A100" s="18"/>
      <c r="B100" s="62" t="s">
        <v>73</v>
      </c>
      <c r="C100" s="18"/>
      <c r="D100" s="18"/>
      <c r="E100" s="18"/>
      <c r="F100" s="18"/>
      <c r="G100" s="18"/>
      <c r="H100" s="18"/>
      <c r="I100" s="18"/>
      <c r="J100" s="18"/>
    </row>
    <row r="101" spans="1:10" ht="12.75">
      <c r="A101" s="18"/>
      <c r="B101" s="18"/>
      <c r="C101" s="57" t="s">
        <v>21</v>
      </c>
      <c r="D101" s="57" t="s">
        <v>16</v>
      </c>
      <c r="E101" s="57" t="s">
        <v>59</v>
      </c>
      <c r="F101" s="57" t="s">
        <v>16</v>
      </c>
      <c r="G101" s="57"/>
      <c r="H101" s="57"/>
      <c r="I101" s="57" t="s">
        <v>60</v>
      </c>
      <c r="J101" s="57" t="s">
        <v>16</v>
      </c>
    </row>
    <row r="102" spans="1:10" ht="12.75">
      <c r="A102" s="18"/>
      <c r="B102" s="57" t="s">
        <v>23</v>
      </c>
      <c r="C102" s="18">
        <f>+E102+I102</f>
        <v>287</v>
      </c>
      <c r="D102" s="58">
        <f>+C102/$C105</f>
        <v>0.5314814814814814</v>
      </c>
      <c r="E102" s="59">
        <f>SUM(J12:J25)+SUM(M12:M25)+SUM(J55:J63)+SUM(M55:M63)-J24-M24</f>
        <v>228</v>
      </c>
      <c r="F102" s="58">
        <f>+E102/$E105</f>
        <v>0.4956521739130435</v>
      </c>
      <c r="G102" s="58"/>
      <c r="H102" s="58"/>
      <c r="I102" s="59">
        <f>SUM(J27:J31)+SUM(M27:M31)+SUM(J65:J68)+SUM(M65:M68)</f>
        <v>59</v>
      </c>
      <c r="J102" s="58">
        <f>+I102/$I105</f>
        <v>0.7375</v>
      </c>
    </row>
    <row r="103" spans="1:10" ht="12.75">
      <c r="A103" s="18"/>
      <c r="B103" s="57" t="s">
        <v>24</v>
      </c>
      <c r="C103" s="18">
        <f>+E103+I103</f>
        <v>211</v>
      </c>
      <c r="D103" s="58">
        <f>+C103/$C105</f>
        <v>0.3907407407407407</v>
      </c>
      <c r="E103" s="59">
        <f>SUM(K12:K25)+SUM(N12:N25)+SUM(K55:K63)+SUM(N55:N63)-K24-N24</f>
        <v>190</v>
      </c>
      <c r="F103" s="58">
        <f>+E103/$E105</f>
        <v>0.41304347826086957</v>
      </c>
      <c r="G103" s="58"/>
      <c r="H103" s="58"/>
      <c r="I103" s="59">
        <f>SUM(K27:K31)+SUM(N27:N31)+SUM(K65:K68)+SUM(N65:N68)</f>
        <v>21</v>
      </c>
      <c r="J103" s="58">
        <f>+I103/$I105</f>
        <v>0.2625</v>
      </c>
    </row>
    <row r="104" spans="1:10" ht="12.75">
      <c r="A104" s="18"/>
      <c r="B104" s="57" t="s">
        <v>25</v>
      </c>
      <c r="C104" s="18">
        <f>+E104+I104</f>
        <v>42</v>
      </c>
      <c r="D104" s="58">
        <f>+C104/$C105</f>
        <v>0.07777777777777778</v>
      </c>
      <c r="E104" s="59">
        <f>+SUM(L12:L25)+SUM(O12:O25)+SUM(L55:L63)+SUM(O55:O63)-L24-O24</f>
        <v>42</v>
      </c>
      <c r="F104" s="58">
        <f>+E104/$E105</f>
        <v>0.09130434782608696</v>
      </c>
      <c r="G104" s="58"/>
      <c r="H104" s="58"/>
      <c r="I104" s="59">
        <f>SUM(K27:L31)+SUM(O27:O31)+SUM(L65:L68)+SUM(O65:O68)</f>
        <v>0</v>
      </c>
      <c r="J104" s="58">
        <f>+I104/$I105</f>
        <v>0</v>
      </c>
    </row>
    <row r="105" spans="1:10" ht="12.75">
      <c r="A105" s="18"/>
      <c r="B105" s="57" t="s">
        <v>21</v>
      </c>
      <c r="C105" s="18">
        <f>+E105+I105</f>
        <v>540</v>
      </c>
      <c r="D105" s="58">
        <f>+C105/$C105</f>
        <v>1</v>
      </c>
      <c r="E105" s="18">
        <f>SUM(E102:E104)</f>
        <v>460</v>
      </c>
      <c r="F105" s="58">
        <f>+E105/$E105</f>
        <v>1</v>
      </c>
      <c r="G105" s="58"/>
      <c r="H105" s="58"/>
      <c r="I105" s="18">
        <f>SUM(I102:I104)</f>
        <v>80</v>
      </c>
      <c r="J105" s="58">
        <f>+I105/$I105</f>
        <v>1</v>
      </c>
    </row>
    <row r="107" spans="2:10" ht="25.5">
      <c r="B107" s="47" t="s">
        <v>74</v>
      </c>
      <c r="C107" s="13"/>
      <c r="D107" s="13"/>
      <c r="E107" s="13"/>
      <c r="F107" s="13"/>
      <c r="G107" s="13"/>
      <c r="H107" s="13"/>
      <c r="I107" s="13"/>
      <c r="J107" s="13"/>
    </row>
    <row r="108" spans="2:10" ht="12.75">
      <c r="B108" s="13"/>
      <c r="C108" s="34" t="s">
        <v>21</v>
      </c>
      <c r="D108" s="34" t="s">
        <v>16</v>
      </c>
      <c r="E108" s="34" t="s">
        <v>59</v>
      </c>
      <c r="F108" s="34" t="s">
        <v>16</v>
      </c>
      <c r="G108" s="34"/>
      <c r="H108" s="34"/>
      <c r="I108" s="34" t="s">
        <v>60</v>
      </c>
      <c r="J108" s="34" t="s">
        <v>16</v>
      </c>
    </row>
    <row r="109" spans="2:10" ht="12.75">
      <c r="B109" s="34" t="s">
        <v>23</v>
      </c>
      <c r="C109" s="13">
        <f>+E109+I109</f>
        <v>287</v>
      </c>
      <c r="D109" s="45">
        <f>+C109/$C112</f>
        <v>0.5314814814814814</v>
      </c>
      <c r="E109" s="46">
        <f>(E95+E102)/2</f>
        <v>228</v>
      </c>
      <c r="F109" s="45">
        <f>+E109/$E112</f>
        <v>0.4956521739130435</v>
      </c>
      <c r="G109" s="45"/>
      <c r="H109" s="45"/>
      <c r="I109" s="46">
        <f>(I95+I102)/2</f>
        <v>59</v>
      </c>
      <c r="J109" s="45">
        <f>+I109/$I112</f>
        <v>0.7375</v>
      </c>
    </row>
    <row r="110" spans="2:10" ht="12.75">
      <c r="B110" s="34" t="s">
        <v>24</v>
      </c>
      <c r="C110" s="13">
        <f>+E110+I110</f>
        <v>213</v>
      </c>
      <c r="D110" s="45">
        <f>+C110/$C112</f>
        <v>0.39444444444444443</v>
      </c>
      <c r="E110" s="46">
        <f>(E96+E103)/2</f>
        <v>192</v>
      </c>
      <c r="F110" s="45">
        <f>+E110/$E112</f>
        <v>0.41739130434782606</v>
      </c>
      <c r="G110" s="45"/>
      <c r="H110" s="45"/>
      <c r="I110" s="46">
        <f>(I96+I103)/2</f>
        <v>21</v>
      </c>
      <c r="J110" s="45">
        <f>+I110/$I112</f>
        <v>0.2625</v>
      </c>
    </row>
    <row r="111" spans="2:10" ht="12.75">
      <c r="B111" s="34" t="s">
        <v>25</v>
      </c>
      <c r="C111" s="13">
        <f>+E111+I111</f>
        <v>40</v>
      </c>
      <c r="D111" s="45">
        <f>+C111/$C112</f>
        <v>0.07407407407407407</v>
      </c>
      <c r="E111" s="46">
        <f>(E97+E104)/2</f>
        <v>40</v>
      </c>
      <c r="F111" s="45">
        <f>+E111/$E112</f>
        <v>0.08695652173913043</v>
      </c>
      <c r="G111" s="45"/>
      <c r="H111" s="45"/>
      <c r="I111" s="46">
        <f>(I97+I104)/2</f>
        <v>0</v>
      </c>
      <c r="J111" s="45">
        <f>+I111/$I112</f>
        <v>0</v>
      </c>
    </row>
    <row r="112" spans="2:10" ht="12.75">
      <c r="B112" s="34" t="s">
        <v>21</v>
      </c>
      <c r="C112" s="13">
        <f>+E112+I112</f>
        <v>540</v>
      </c>
      <c r="D112" s="45">
        <f>+C112/$C112</f>
        <v>1</v>
      </c>
      <c r="E112" s="13">
        <f>SUM(E109:E111)</f>
        <v>460</v>
      </c>
      <c r="F112" s="45">
        <f>+E112/$E112</f>
        <v>1</v>
      </c>
      <c r="G112" s="45"/>
      <c r="H112" s="45"/>
      <c r="I112" s="13">
        <f>SUM(I109:I111)</f>
        <v>80</v>
      </c>
      <c r="J112" s="45">
        <f>+I112/$I112</f>
        <v>1</v>
      </c>
    </row>
    <row r="117" spans="1:5" ht="12.75">
      <c r="A117" s="87"/>
      <c r="C117" s="55" t="s">
        <v>125</v>
      </c>
      <c r="D117" s="55" t="s">
        <v>16</v>
      </c>
      <c r="E117" s="91"/>
    </row>
    <row r="118" spans="2:4" ht="12.75">
      <c r="B118" s="11" t="s">
        <v>61</v>
      </c>
      <c r="C118" s="89">
        <f>+SUM(C119:C123)</f>
        <v>168</v>
      </c>
      <c r="D118" s="90">
        <f>(C118/540)*100</f>
        <v>31.11111111111111</v>
      </c>
    </row>
    <row r="119" spans="2:4" ht="12.75">
      <c r="B119" s="93" t="s">
        <v>120</v>
      </c>
      <c r="C119" s="59">
        <v>16</v>
      </c>
      <c r="D119" s="92"/>
    </row>
    <row r="120" spans="2:4" ht="12.75">
      <c r="B120" s="97" t="s">
        <v>30</v>
      </c>
      <c r="C120" s="18">
        <v>50</v>
      </c>
      <c r="D120" s="13"/>
    </row>
    <row r="121" spans="2:4" ht="12.75">
      <c r="B121" s="93" t="s">
        <v>119</v>
      </c>
      <c r="C121" s="18">
        <v>80</v>
      </c>
      <c r="D121" s="13"/>
    </row>
    <row r="122" spans="2:3" ht="12.75">
      <c r="B122" s="93" t="s">
        <v>126</v>
      </c>
      <c r="C122">
        <v>16</v>
      </c>
    </row>
    <row r="123" spans="2:3" ht="12.75">
      <c r="B123" s="97" t="s">
        <v>127</v>
      </c>
      <c r="C123">
        <v>6</v>
      </c>
    </row>
  </sheetData>
  <sheetProtection/>
  <mergeCells count="38">
    <mergeCell ref="H53:H54"/>
    <mergeCell ref="I53:I54"/>
    <mergeCell ref="C10:C11"/>
    <mergeCell ref="D10:D11"/>
    <mergeCell ref="E10:E11"/>
    <mergeCell ref="G10:G11"/>
    <mergeCell ref="H10:H11"/>
    <mergeCell ref="I10:I11"/>
    <mergeCell ref="B76:E76"/>
    <mergeCell ref="J70:L70"/>
    <mergeCell ref="M70:O70"/>
    <mergeCell ref="I52:O52"/>
    <mergeCell ref="J53:L53"/>
    <mergeCell ref="M53:O53"/>
    <mergeCell ref="F52:H52"/>
    <mergeCell ref="C53:C54"/>
    <mergeCell ref="D53:D54"/>
    <mergeCell ref="E53:E54"/>
    <mergeCell ref="A9:A11"/>
    <mergeCell ref="B9:B11"/>
    <mergeCell ref="C9:E9"/>
    <mergeCell ref="I9:O9"/>
    <mergeCell ref="A52:A54"/>
    <mergeCell ref="B52:B54"/>
    <mergeCell ref="C52:E52"/>
    <mergeCell ref="B40:E40"/>
    <mergeCell ref="F9:H9"/>
    <mergeCell ref="G53:G54"/>
    <mergeCell ref="P52:P54"/>
    <mergeCell ref="F53:F54"/>
    <mergeCell ref="P9:P11"/>
    <mergeCell ref="F10:F11"/>
    <mergeCell ref="J10:L10"/>
    <mergeCell ref="M10:O10"/>
    <mergeCell ref="I33:K33"/>
    <mergeCell ref="L33:N33"/>
    <mergeCell ref="I35:K35"/>
    <mergeCell ref="L35:N35"/>
  </mergeCells>
  <printOptions/>
  <pageMargins left="0.3937007874015748" right="0.3937007874015748" top="0.3937007874015748" bottom="0.3937007874015748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WGRiT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</dc:creator>
  <cp:keywords/>
  <dc:description/>
  <cp:lastModifiedBy>admin</cp:lastModifiedBy>
  <cp:lastPrinted>2012-01-26T20:08:27Z</cp:lastPrinted>
  <dcterms:created xsi:type="dcterms:W3CDTF">2009-03-13T14:33:04Z</dcterms:created>
  <dcterms:modified xsi:type="dcterms:W3CDTF">2012-03-30T13:05:49Z</dcterms:modified>
  <cp:category/>
  <cp:version/>
  <cp:contentType/>
  <cp:contentStatus/>
</cp:coreProperties>
</file>